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D:\HÁZTERVEK\KESZTHELY\Sopron utca - Bakonyerdő\kiviteli\költségvetés\"/>
    </mc:Choice>
  </mc:AlternateContent>
  <xr:revisionPtr revIDLastSave="0" documentId="13_ncr:1_{6B6FA143-A0F0-4268-953F-1226487000BA}" xr6:coauthVersionLast="47" xr6:coauthVersionMax="47" xr10:uidLastSave="{00000000-0000-0000-0000-000000000000}"/>
  <bookViews>
    <workbookView xWindow="-108" yWindow="-108" windowWidth="23256" windowHeight="12456" tabRatio="844" activeTab="1" xr2:uid="{00000000-000D-0000-FFFF-FFFF00000000}"/>
  </bookViews>
  <sheets>
    <sheet name="Költségvetés összesítő" sheetId="27" r:id="rId1"/>
    <sheet name="Tételes költségvetés" sheetId="28" r:id="rId2"/>
  </sheets>
  <externalReferences>
    <externalReference r:id="rId3"/>
    <externalReference r:id="rId4"/>
  </externalReferences>
  <definedNames>
    <definedName name="_" localSheetId="0">#REF!</definedName>
    <definedName name="_" localSheetId="1">#REF!</definedName>
    <definedName name="_">#REF!</definedName>
    <definedName name="_0201">#REF!</definedName>
    <definedName name="_0202">#REF!</definedName>
    <definedName name="_0203">#REF!</definedName>
    <definedName name="_0204">#REF!</definedName>
    <definedName name="_0205">#REF!</definedName>
    <definedName name="_0206">#REF!</definedName>
    <definedName name="_0207">#REF!</definedName>
    <definedName name="_0208">#REF!</definedName>
    <definedName name="_0310">#REF!</definedName>
    <definedName name="_0311">#REF!</definedName>
    <definedName name="_0320">#REF!</definedName>
    <definedName name="_0321">#REF!</definedName>
    <definedName name="_03211">#REF!</definedName>
    <definedName name="_0322">#REF!</definedName>
    <definedName name="_032222222222222222222222222222222">#REF!</definedName>
    <definedName name="_0323">#REF!</definedName>
    <definedName name="_0324">#REF!</definedName>
    <definedName name="_03241">#REF!</definedName>
    <definedName name="_03242">#REF!</definedName>
    <definedName name="_0325">#REF!</definedName>
    <definedName name="_0326">#REF!</definedName>
    <definedName name="_0330">#REF!</definedName>
    <definedName name="_0333">#REF!</definedName>
    <definedName name="_03336">#REF!</definedName>
    <definedName name="_0380">#REF!</definedName>
    <definedName name="_0410">#REF!</definedName>
    <definedName name="_0430">#REF!</definedName>
    <definedName name="_0431">#REF!</definedName>
    <definedName name="_0433">#REF!</definedName>
    <definedName name="_0434">#REF!</definedName>
    <definedName name="_0440">#REF!</definedName>
    <definedName name="_0445">#REF!</definedName>
    <definedName name="_0446">#REF!</definedName>
    <definedName name="_0447">#REF!</definedName>
    <definedName name="_0528">#REF!</definedName>
    <definedName name="_0561">#REF!</definedName>
    <definedName name="_0710">#REF!</definedName>
    <definedName name="_0711">#REF!</definedName>
    <definedName name="_0712">#REF!</definedName>
    <definedName name="_07120">#REF!</definedName>
    <definedName name="_07121">#REF!</definedName>
    <definedName name="_0713">#REF!</definedName>
    <definedName name="_0714">#REF!</definedName>
    <definedName name="_07141">#REF!</definedName>
    <definedName name="_0715">#REF!</definedName>
    <definedName name="_0720">#REF!</definedName>
    <definedName name="_0721">#REF!</definedName>
    <definedName name="_0722">#REF!</definedName>
    <definedName name="_0723">#REF!</definedName>
    <definedName name="_0724">#REF!</definedName>
    <definedName name="_0725">#REF!</definedName>
    <definedName name="_0730">#REF!</definedName>
    <definedName name="_0731">#REF!</definedName>
    <definedName name="_1001">#REF!</definedName>
    <definedName name="_55555">#REF!</definedName>
    <definedName name="_ccccccccc">#REF!</definedName>
    <definedName name="_Fill">#REF!</definedName>
    <definedName name="_Key1">#REF!</definedName>
    <definedName name="_Sort">#REF!</definedName>
    <definedName name="a">#REF!</definedName>
    <definedName name="AA">#REF!</definedName>
    <definedName name="aaaaddr">#REF!</definedName>
    <definedName name="AD">#REF!</definedName>
    <definedName name="anyagszorzó">[1]Tartószerkezet!#REF!</definedName>
    <definedName name="area">#REF!</definedName>
    <definedName name="aszt">#REF!</definedName>
    <definedName name="aywq">#REF!</definedName>
    <definedName name="blankline">#REF!</definedName>
    <definedName name="COST_0201">#REF!</definedName>
    <definedName name="COST_0202">#REF!</definedName>
    <definedName name="COST_0203">#REF!</definedName>
    <definedName name="COST_0204">#REF!</definedName>
    <definedName name="COST_0205">#REF!</definedName>
    <definedName name="COST_0206">#REF!</definedName>
    <definedName name="COST_0207">#REF!</definedName>
    <definedName name="COST_0208">#REF!</definedName>
    <definedName name="COST_0310">#REF!</definedName>
    <definedName name="COST_0311">#REF!</definedName>
    <definedName name="COST_0320">#REF!</definedName>
    <definedName name="COST_0321">#REF!</definedName>
    <definedName name="COST_03211">#REF!</definedName>
    <definedName name="COST_0322">#REF!</definedName>
    <definedName name="COST_0323">#REF!</definedName>
    <definedName name="COST_0324">#REF!</definedName>
    <definedName name="COST_03241">#REF!</definedName>
    <definedName name="COST_03242">#REF!</definedName>
    <definedName name="COST_0325">#REF!</definedName>
    <definedName name="COST_0326">#REF!</definedName>
    <definedName name="COST_0330">#REF!</definedName>
    <definedName name="COST_0333">#REF!</definedName>
    <definedName name="COST_0380">#REF!</definedName>
    <definedName name="COST_0410">#REF!</definedName>
    <definedName name="COST_0430">#REF!</definedName>
    <definedName name="COST_0431">#REF!</definedName>
    <definedName name="COST_0433">#REF!</definedName>
    <definedName name="COST_0434">#REF!</definedName>
    <definedName name="COST_0440">#REF!</definedName>
    <definedName name="COST_0445">#REF!</definedName>
    <definedName name="COST_0446">#REF!</definedName>
    <definedName name="COST_0447">#REF!</definedName>
    <definedName name="COST_0710">#REF!</definedName>
    <definedName name="COST_0711">#REF!</definedName>
    <definedName name="COST_0712">#REF!</definedName>
    <definedName name="COST_07120">#REF!</definedName>
    <definedName name="COST_07121">#REF!</definedName>
    <definedName name="COST_0713">#REF!</definedName>
    <definedName name="COST_0714">#REF!</definedName>
    <definedName name="COST_07141">#REF!</definedName>
    <definedName name="COST_0720">#REF!</definedName>
    <definedName name="COST_0721">#REF!</definedName>
    <definedName name="COST_0722">#REF!</definedName>
    <definedName name="COST_0723">#REF!</definedName>
    <definedName name="COST_0724">#REF!</definedName>
    <definedName name="COST_0725">#REF!</definedName>
    <definedName name="COST_0730">#REF!</definedName>
    <definedName name="COST_0731">#REF!</definedName>
    <definedName name="COST_0732">#REF!</definedName>
    <definedName name="cost5565">#REF!</definedName>
    <definedName name="d">#REF!</definedName>
    <definedName name="dehdhbfdhfh">#REF!</definedName>
    <definedName name="dehdhbfdhfi">#REF!</definedName>
    <definedName name="dfgsdfg">#REF!</definedName>
    <definedName name="dummy">#REF!</definedName>
    <definedName name="eesxx">#REF!</definedName>
    <definedName name="eesxxx">#REF!</definedName>
    <definedName name="elektro">#REF!</definedName>
    <definedName name="épiteszet_maxmin">#REF!</definedName>
    <definedName name="épiteszet_nagy">#REF!</definedName>
    <definedName name="erhththrthrthrtah">#REF!</definedName>
    <definedName name="erosaram_maxmin">#REF!</definedName>
    <definedName name="erosaram_nagy">#REF!</definedName>
    <definedName name="Excel_BuiltIn_Print_Area">NA()</definedName>
    <definedName name="Excel_BuiltIn_Print_Area_1_1">#REF!</definedName>
    <definedName name="Excel_BuiltIn_Print_Area_3">#REF!</definedName>
    <definedName name="Excel_BuiltIn_Print_Area_4">#REF!</definedName>
    <definedName name="ff">#REF!</definedName>
    <definedName name="fghfh">#REF!</definedName>
    <definedName name="főszorzó">[2]Felvonulás!$K$1</definedName>
    <definedName name="G" localSheetId="0">#REF!</definedName>
    <definedName name="G" localSheetId="1">#REF!</definedName>
    <definedName name="G">#REF!</definedName>
    <definedName name="gdgaddfb">#REF!</definedName>
    <definedName name="gepeszet_maxmin">#REF!</definedName>
    <definedName name="gepeszet_nagy">#REF!</definedName>
    <definedName name="ggggy">#REF!</definedName>
    <definedName name="GI">#REF!</definedName>
    <definedName name="gsgs">#REF!</definedName>
    <definedName name="gyengearam_maxmin">#REF!</definedName>
    <definedName name="gyengearam_nagy">#REF!</definedName>
    <definedName name="h">#REF!</definedName>
    <definedName name="home">#REF!</definedName>
    <definedName name="homlokzatielemek">#REF!</definedName>
    <definedName name="I">#REF!</definedName>
    <definedName name="Item">#REF!</definedName>
    <definedName name="j">#REF!</definedName>
    <definedName name="jarulékos_maxmin">#REF!</definedName>
    <definedName name="járulékos_nagy">#REF!</definedName>
    <definedName name="jj">#REF!</definedName>
    <definedName name="jjss">#REF!</definedName>
    <definedName name="jusz">#REF!</definedName>
    <definedName name="K">#REF!</definedName>
    <definedName name="KKKKKKKKKKKKKKK">#REF!</definedName>
    <definedName name="Könyvtár">#REF!</definedName>
    <definedName name="l">#REF!</definedName>
    <definedName name="matyi">#REF!</definedName>
    <definedName name="Nyomt_kicsi">#REF!</definedName>
    <definedName name="_xlnm.Print_Titles" localSheetId="1">'Tételes költségvetés'!$2:$8</definedName>
    <definedName name="_xlnm.Print_Area" localSheetId="0">'Költségvetés összesítő'!$A$1:$F$24</definedName>
    <definedName name="_xlnm.Print_Area" localSheetId="1">'Tételes költségvetés'!$A$1:$M$142</definedName>
    <definedName name="osszesito_maxmin">#REF!</definedName>
    <definedName name="osszesito_nagy">#REF!</definedName>
    <definedName name="ö">#REF!</definedName>
    <definedName name="őőő">#REF!</definedName>
    <definedName name="őőpoo">#REF!</definedName>
    <definedName name="őp">#REF!</definedName>
    <definedName name="őú">#REF!</definedName>
    <definedName name="pppppppp">#REF!</definedName>
    <definedName name="Quantity">#REF!</definedName>
    <definedName name="Rate">#REF!</definedName>
    <definedName name="rf">#REF!</definedName>
    <definedName name="SA">#REF!</definedName>
    <definedName name="SD">#REF!</definedName>
    <definedName name="shading">#REF!</definedName>
    <definedName name="sshg">#REF!</definedName>
    <definedName name="ssssssssssssssssss">#REF!</definedName>
    <definedName name="STATIK">#REF!</definedName>
    <definedName name="SUM_CABLE">#REF!</definedName>
    <definedName name="SUM_CENHARD">#REF!</definedName>
    <definedName name="SUM_CENSOFT">#REF!</definedName>
    <definedName name="SUM_DDC">#REF!</definedName>
    <definedName name="SUM_EXPENSES">#REF!</definedName>
    <definedName name="SUM_FIELD">#REF!</definedName>
    <definedName name="SUM_IDEGEN">#REF!</definedName>
    <definedName name="SUM_KAPCSSZ">#REF!</definedName>
    <definedName name="SUM_LABOUR">#REF!</definedName>
    <definedName name="SUM_MATERIAL">#REF!</definedName>
    <definedName name="SUM_OPCIO">#REF!</definedName>
    <definedName name="SUM_SUBCONTRACTORS">#REF!</definedName>
    <definedName name="SUM_SZOLG">#REF!</definedName>
    <definedName name="summary">#REF!</definedName>
    <definedName name="summaryhead">#REF!</definedName>
    <definedName name="t">#REF!</definedName>
    <definedName name="Total">#REF!</definedName>
    <definedName name="tt">#REF!</definedName>
    <definedName name="Unit">#REF!</definedName>
    <definedName name="uuuuu">#REF!</definedName>
    <definedName name="uuuuuuuuuuuuuuuu">#REF!</definedName>
    <definedName name="űűűélk">#REF!</definedName>
    <definedName name="V">#REF!</definedName>
    <definedName name="VS">#REF!</definedName>
    <definedName name="xf">#REF!</definedName>
    <definedName name="xt">#REF!</definedName>
    <definedName name="xxddx">#REF!</definedName>
    <definedName name="yy">#REF!</definedName>
    <definedName name="yyay">#REF!</definedName>
    <definedName name="yyyww2">#REF!</definedName>
    <definedName name="Zo_01">#REF!</definedName>
    <definedName name="Zo_02">#REF!</definedName>
    <definedName name="Zo_03">#REF!</definedName>
    <definedName name="Zol_01">#REF!</definedName>
    <definedName name="Zol_02">#REF!</definedName>
    <definedName name="Zol_03">#REF!</definedName>
    <definedName name="zoli">#REF!</definedName>
    <definedName name="zoli2">#REF!</definedName>
    <definedName name="zoli3">#REF!</definedName>
    <definedName name="zzih">#REF!</definedName>
  </definedNames>
  <calcPr calcId="19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27" l="1"/>
  <c r="E16" i="27"/>
  <c r="E15" i="27"/>
  <c r="E14" i="27"/>
  <c r="E13" i="27"/>
  <c r="E12" i="27"/>
  <c r="E11" i="27"/>
  <c r="E10" i="27"/>
  <c r="E9" i="27"/>
  <c r="D17" i="27"/>
  <c r="D16" i="27"/>
  <c r="D15" i="27"/>
  <c r="D14" i="27"/>
  <c r="D13" i="27"/>
  <c r="D12" i="27"/>
  <c r="D11" i="27"/>
  <c r="D10" i="27"/>
  <c r="D9" i="27"/>
  <c r="C15" i="27"/>
  <c r="B15" i="27"/>
  <c r="C14" i="27"/>
  <c r="B14" i="27"/>
  <c r="B24" i="28"/>
  <c r="B25" i="28"/>
  <c r="B26" i="28"/>
  <c r="B27" i="28"/>
  <c r="B28" i="28"/>
  <c r="B29" i="28"/>
  <c r="B30" i="28"/>
  <c r="B37" i="28" l="1"/>
  <c r="B38" i="28"/>
  <c r="B39" i="28"/>
  <c r="B40" i="28"/>
  <c r="B41" i="28"/>
  <c r="B42" i="28"/>
  <c r="B43" i="28"/>
  <c r="B44" i="28"/>
  <c r="B45" i="28"/>
  <c r="I42" i="28"/>
  <c r="J42" i="28"/>
  <c r="K42" i="28"/>
  <c r="L42" i="28" l="1"/>
  <c r="I39" i="28"/>
  <c r="J39" i="28"/>
  <c r="K39" i="28"/>
  <c r="L39" i="28" l="1"/>
  <c r="I38" i="28"/>
  <c r="J38" i="28"/>
  <c r="K38" i="28"/>
  <c r="B121" i="28"/>
  <c r="B122" i="28"/>
  <c r="B123" i="28"/>
  <c r="B124" i="28"/>
  <c r="L38" i="28" l="1"/>
  <c r="B111" i="28"/>
  <c r="B112" i="28"/>
  <c r="B113" i="28"/>
  <c r="B114" i="28"/>
  <c r="B115" i="28"/>
  <c r="B100" i="28"/>
  <c r="B101" i="28"/>
  <c r="B102" i="28"/>
  <c r="B103" i="28"/>
  <c r="B104" i="28"/>
  <c r="B105" i="28"/>
  <c r="B87" i="28"/>
  <c r="B88" i="28"/>
  <c r="B89" i="28"/>
  <c r="B90" i="28"/>
  <c r="B91" i="28"/>
  <c r="B92" i="28"/>
  <c r="B93" i="28"/>
  <c r="B94" i="28"/>
  <c r="B86" i="28"/>
  <c r="B99" i="28"/>
  <c r="I87" i="28"/>
  <c r="J87" i="28"/>
  <c r="K87" i="28"/>
  <c r="I88" i="28"/>
  <c r="J88" i="28"/>
  <c r="K88" i="28"/>
  <c r="I89" i="28"/>
  <c r="J89" i="28"/>
  <c r="K89" i="28"/>
  <c r="I90" i="28"/>
  <c r="J90" i="28"/>
  <c r="K90" i="28"/>
  <c r="I91" i="28"/>
  <c r="J91" i="28"/>
  <c r="K91" i="28"/>
  <c r="I92" i="28"/>
  <c r="J92" i="28"/>
  <c r="K92" i="28"/>
  <c r="I93" i="28"/>
  <c r="J93" i="28"/>
  <c r="K93" i="28"/>
  <c r="I94" i="28"/>
  <c r="J94" i="28"/>
  <c r="K94" i="28"/>
  <c r="I43" i="28"/>
  <c r="J43" i="28"/>
  <c r="K43" i="28"/>
  <c r="I44" i="28"/>
  <c r="J44" i="28"/>
  <c r="K44" i="28"/>
  <c r="B70" i="28"/>
  <c r="B71" i="28"/>
  <c r="B72" i="28"/>
  <c r="B73" i="28"/>
  <c r="B74" i="28"/>
  <c r="B75" i="28"/>
  <c r="B76" i="28"/>
  <c r="B77" i="28"/>
  <c r="B78" i="28"/>
  <c r="B79" i="28"/>
  <c r="B80" i="28"/>
  <c r="B81" i="28"/>
  <c r="B54" i="28"/>
  <c r="B55" i="28"/>
  <c r="B56" i="28"/>
  <c r="B57" i="28"/>
  <c r="B58" i="28"/>
  <c r="B59" i="28"/>
  <c r="B60" i="28"/>
  <c r="B61" i="28"/>
  <c r="B62" i="28"/>
  <c r="B63" i="28"/>
  <c r="B64" i="28"/>
  <c r="I73" i="28"/>
  <c r="J73" i="28"/>
  <c r="K73" i="28"/>
  <c r="I114" i="28"/>
  <c r="J114" i="28"/>
  <c r="K114" i="28"/>
  <c r="I123" i="28"/>
  <c r="J123" i="28"/>
  <c r="K123" i="28"/>
  <c r="I124" i="28"/>
  <c r="J124" i="28"/>
  <c r="K124" i="28"/>
  <c r="I61" i="28"/>
  <c r="J61" i="28"/>
  <c r="K61" i="28"/>
  <c r="I71" i="28"/>
  <c r="J71" i="28"/>
  <c r="K71" i="28"/>
  <c r="I72" i="28"/>
  <c r="J72" i="28"/>
  <c r="K72" i="28"/>
  <c r="I70" i="28"/>
  <c r="J70" i="28"/>
  <c r="K70" i="28"/>
  <c r="K105" i="28"/>
  <c r="J105" i="28"/>
  <c r="I105" i="28"/>
  <c r="K104" i="28"/>
  <c r="J104" i="28"/>
  <c r="I104" i="28"/>
  <c r="K103" i="28"/>
  <c r="J103" i="28"/>
  <c r="I103" i="28"/>
  <c r="K102" i="28"/>
  <c r="J102" i="28"/>
  <c r="I102" i="28"/>
  <c r="K101" i="28"/>
  <c r="J101" i="28"/>
  <c r="I101" i="28"/>
  <c r="K100" i="28"/>
  <c r="J100" i="28"/>
  <c r="I100" i="28"/>
  <c r="K99" i="28"/>
  <c r="J99" i="28"/>
  <c r="I99" i="28"/>
  <c r="L93" i="28" l="1"/>
  <c r="L91" i="28"/>
  <c r="L90" i="28"/>
  <c r="L88" i="28"/>
  <c r="L87" i="28"/>
  <c r="L44" i="28"/>
  <c r="L94" i="28"/>
  <c r="L92" i="28"/>
  <c r="L89" i="28"/>
  <c r="L43" i="28"/>
  <c r="L73" i="28"/>
  <c r="L72" i="28"/>
  <c r="L114" i="28"/>
  <c r="L61" i="28"/>
  <c r="L124" i="28"/>
  <c r="L123" i="28"/>
  <c r="L71" i="28"/>
  <c r="L70" i="28"/>
  <c r="L103" i="28"/>
  <c r="L105" i="28"/>
  <c r="L101" i="28"/>
  <c r="L102" i="28"/>
  <c r="L104" i="28"/>
  <c r="K106" i="28"/>
  <c r="J106" i="28"/>
  <c r="L100" i="28"/>
  <c r="L99" i="28"/>
  <c r="L106" i="28" l="1"/>
  <c r="K86" i="28" l="1"/>
  <c r="K95" i="28" s="1"/>
  <c r="J86" i="28"/>
  <c r="J95" i="28" s="1"/>
  <c r="I86" i="28"/>
  <c r="I60" i="28"/>
  <c r="J60" i="28"/>
  <c r="K60" i="28"/>
  <c r="L86" i="28" l="1"/>
  <c r="L95" i="28" s="1"/>
  <c r="L60" i="28"/>
  <c r="I14" i="28" l="1"/>
  <c r="J14" i="28"/>
  <c r="K14" i="28"/>
  <c r="I12" i="28"/>
  <c r="J12" i="28"/>
  <c r="K12" i="28"/>
  <c r="B13" i="28"/>
  <c r="B14" i="28"/>
  <c r="B12" i="28"/>
  <c r="B18" i="27"/>
  <c r="C18" i="27"/>
  <c r="B130" i="28"/>
  <c r="B131" i="28"/>
  <c r="B129" i="28"/>
  <c r="I45" i="28"/>
  <c r="J45" i="28"/>
  <c r="K45" i="28"/>
  <c r="I79" i="28"/>
  <c r="J79" i="28"/>
  <c r="K79" i="28"/>
  <c r="I115" i="28"/>
  <c r="J115" i="28"/>
  <c r="K115" i="28"/>
  <c r="I77" i="28"/>
  <c r="J77" i="28"/>
  <c r="K77" i="28"/>
  <c r="I78" i="28"/>
  <c r="J78" i="28"/>
  <c r="K78" i="28"/>
  <c r="I54" i="28"/>
  <c r="J54" i="28"/>
  <c r="K54" i="28"/>
  <c r="I58" i="28"/>
  <c r="J58" i="28"/>
  <c r="K58" i="28"/>
  <c r="I76" i="28"/>
  <c r="J76" i="28"/>
  <c r="K76" i="28"/>
  <c r="I75" i="28"/>
  <c r="J75" i="28"/>
  <c r="K75" i="28"/>
  <c r="I64" i="28"/>
  <c r="J64" i="28"/>
  <c r="K64" i="28"/>
  <c r="K131" i="28"/>
  <c r="J131" i="28"/>
  <c r="I131" i="28"/>
  <c r="K130" i="28"/>
  <c r="J130" i="28"/>
  <c r="I130" i="28"/>
  <c r="K129" i="28"/>
  <c r="J129" i="28"/>
  <c r="I129" i="28"/>
  <c r="B137" i="28"/>
  <c r="I137" i="28"/>
  <c r="J137" i="28"/>
  <c r="K137" i="28"/>
  <c r="B138" i="28"/>
  <c r="I138" i="28"/>
  <c r="J138" i="28"/>
  <c r="K138" i="28"/>
  <c r="B139" i="28"/>
  <c r="I139" i="28"/>
  <c r="J139" i="28"/>
  <c r="K139" i="28"/>
  <c r="B140" i="28"/>
  <c r="I140" i="28"/>
  <c r="J140" i="28"/>
  <c r="K140" i="28"/>
  <c r="L14" i="28" l="1"/>
  <c r="L12" i="28"/>
  <c r="L45" i="28"/>
  <c r="L79" i="28"/>
  <c r="L78" i="28"/>
  <c r="L115" i="28"/>
  <c r="L77" i="28"/>
  <c r="L54" i="28"/>
  <c r="L75" i="28"/>
  <c r="L58" i="28"/>
  <c r="L76" i="28"/>
  <c r="L139" i="28"/>
  <c r="L131" i="28"/>
  <c r="L64" i="28"/>
  <c r="L138" i="28"/>
  <c r="L137" i="28"/>
  <c r="L130" i="28"/>
  <c r="K141" i="28"/>
  <c r="E19" i="27" s="1"/>
  <c r="J132" i="28"/>
  <c r="D18" i="27" s="1"/>
  <c r="K132" i="28"/>
  <c r="E18" i="27" s="1"/>
  <c r="L129" i="28"/>
  <c r="L140" i="28"/>
  <c r="J141" i="28"/>
  <c r="L141" i="28" l="1"/>
  <c r="L132" i="28"/>
  <c r="I74" i="28" l="1"/>
  <c r="J74" i="28"/>
  <c r="K74" i="28"/>
  <c r="K113" i="28"/>
  <c r="J113" i="28"/>
  <c r="I113" i="28"/>
  <c r="I56" i="28"/>
  <c r="J56" i="28"/>
  <c r="K56" i="28"/>
  <c r="I55" i="28"/>
  <c r="J55" i="28"/>
  <c r="K55" i="28"/>
  <c r="I57" i="28"/>
  <c r="J57" i="28"/>
  <c r="K57" i="28"/>
  <c r="I62" i="28"/>
  <c r="J62" i="28"/>
  <c r="K62" i="28"/>
  <c r="I81" i="28"/>
  <c r="J81" i="28"/>
  <c r="K81" i="28"/>
  <c r="I40" i="28"/>
  <c r="J40" i="28"/>
  <c r="K40" i="28"/>
  <c r="L74" i="28" l="1"/>
  <c r="L113" i="28"/>
  <c r="L56" i="28"/>
  <c r="L55" i="28"/>
  <c r="L57" i="28"/>
  <c r="L81" i="28"/>
  <c r="L62" i="28"/>
  <c r="L40" i="28"/>
  <c r="I63" i="28" l="1"/>
  <c r="J63" i="28"/>
  <c r="K63" i="28"/>
  <c r="L63" i="28" l="1"/>
  <c r="I30" i="28" l="1"/>
  <c r="J30" i="28"/>
  <c r="K30" i="28"/>
  <c r="L30" i="28" l="1"/>
  <c r="D19" i="27" l="1"/>
  <c r="I13" i="28" l="1"/>
  <c r="J13" i="28"/>
  <c r="J15" i="28" s="1"/>
  <c r="K13" i="28"/>
  <c r="K15" i="28" s="1"/>
  <c r="L13" i="28" l="1"/>
  <c r="L15" i="28" s="1"/>
  <c r="I41" i="28"/>
  <c r="J41" i="28"/>
  <c r="K41" i="28"/>
  <c r="I121" i="28"/>
  <c r="J121" i="28"/>
  <c r="K121" i="28"/>
  <c r="I122" i="28"/>
  <c r="J122" i="28"/>
  <c r="K122" i="28"/>
  <c r="I112" i="28"/>
  <c r="J112" i="28"/>
  <c r="K112" i="28"/>
  <c r="I80" i="28"/>
  <c r="J80" i="28"/>
  <c r="K80" i="28"/>
  <c r="I52" i="28"/>
  <c r="J52" i="28"/>
  <c r="K52" i="28"/>
  <c r="I53" i="28"/>
  <c r="J53" i="28"/>
  <c r="K53" i="28"/>
  <c r="I59" i="28"/>
  <c r="J59" i="28"/>
  <c r="K59" i="28"/>
  <c r="B53" i="28"/>
  <c r="B52" i="28"/>
  <c r="L41" i="28" l="1"/>
  <c r="L121" i="28"/>
  <c r="L122" i="28"/>
  <c r="L112" i="28"/>
  <c r="L80" i="28"/>
  <c r="L59" i="28"/>
  <c r="L52" i="28"/>
  <c r="L53" i="28"/>
  <c r="I120" i="28"/>
  <c r="B120" i="28"/>
  <c r="I111" i="28"/>
  <c r="J111" i="28"/>
  <c r="K111" i="28"/>
  <c r="I110" i="28"/>
  <c r="B110" i="28"/>
  <c r="B69" i="28"/>
  <c r="B36" i="28"/>
  <c r="B23" i="28"/>
  <c r="I69" i="28"/>
  <c r="J69" i="28"/>
  <c r="K69" i="28"/>
  <c r="I37" i="28"/>
  <c r="J37" i="28"/>
  <c r="K37" i="28"/>
  <c r="I36" i="28"/>
  <c r="I23" i="28"/>
  <c r="J23" i="28"/>
  <c r="K23" i="28"/>
  <c r="I24" i="28"/>
  <c r="J24" i="28"/>
  <c r="K24" i="28"/>
  <c r="I26" i="28"/>
  <c r="J26" i="28"/>
  <c r="K26" i="28"/>
  <c r="I27" i="28"/>
  <c r="J27" i="28"/>
  <c r="K27" i="28"/>
  <c r="I28" i="28"/>
  <c r="J28" i="28"/>
  <c r="K28" i="28"/>
  <c r="I29" i="28"/>
  <c r="J29" i="28"/>
  <c r="K29" i="28"/>
  <c r="K82" i="28" l="1"/>
  <c r="J82" i="28"/>
  <c r="K31" i="28"/>
  <c r="J31" i="28"/>
  <c r="L23" i="28"/>
  <c r="L26" i="28"/>
  <c r="L37" i="28"/>
  <c r="L29" i="28"/>
  <c r="L111" i="28"/>
  <c r="L28" i="28"/>
  <c r="L24" i="28"/>
  <c r="L69" i="28"/>
  <c r="L82" i="28" s="1"/>
  <c r="L27" i="28"/>
  <c r="L31" i="28" l="1"/>
  <c r="C19" i="27"/>
  <c r="B19" i="27"/>
  <c r="C17" i="27"/>
  <c r="B17" i="27"/>
  <c r="C16" i="27"/>
  <c r="B16" i="27"/>
  <c r="C13" i="27"/>
  <c r="B13" i="27"/>
  <c r="C12" i="27"/>
  <c r="B12" i="27"/>
  <c r="C11" i="27"/>
  <c r="B11" i="27"/>
  <c r="C10" i="27"/>
  <c r="B10" i="27"/>
  <c r="C9" i="27"/>
  <c r="B9" i="27"/>
  <c r="J110" i="28" l="1"/>
  <c r="J116" i="28" s="1"/>
  <c r="K110" i="28"/>
  <c r="J120" i="28"/>
  <c r="K120" i="28"/>
  <c r="K116" i="28" l="1"/>
  <c r="L120" i="28"/>
  <c r="L125" i="28" s="1"/>
  <c r="L110" i="28"/>
  <c r="L116" i="28" s="1"/>
  <c r="K125" i="28" l="1"/>
  <c r="J125" i="28"/>
  <c r="J36" i="28" l="1"/>
  <c r="J46" i="28" s="1"/>
  <c r="K36" i="28"/>
  <c r="K46" i="28" s="1"/>
  <c r="L36" i="28" l="1"/>
  <c r="L46" i="28" s="1"/>
  <c r="L65" i="28" l="1"/>
  <c r="K65" i="28"/>
  <c r="J65" i="28"/>
  <c r="B5" i="28" l="1"/>
  <c r="B3" i="28"/>
  <c r="B4" i="28" l="1"/>
  <c r="E20" i="27" l="1"/>
  <c r="D20" i="27" l="1"/>
  <c r="D21" i="27" s="1"/>
  <c r="D22" i="27" s="1"/>
  <c r="D23" i="27" s="1"/>
</calcChain>
</file>

<file path=xl/sharedStrings.xml><?xml version="1.0" encoding="utf-8"?>
<sst xmlns="http://schemas.openxmlformats.org/spreadsheetml/2006/main" count="308" uniqueCount="149">
  <si>
    <t>1.</t>
  </si>
  <si>
    <t>2.</t>
  </si>
  <si>
    <t>3.</t>
  </si>
  <si>
    <t>ÁFA 27 %</t>
  </si>
  <si>
    <t>4.</t>
  </si>
  <si>
    <t>5.</t>
  </si>
  <si>
    <t>6.</t>
  </si>
  <si>
    <t>TÉTELES TERVEZŐI KÖLTSÉGVETÉS</t>
  </si>
  <si>
    <t xml:space="preserve"> 3.</t>
  </si>
  <si>
    <t xml:space="preserve"> 4.</t>
  </si>
  <si>
    <t xml:space="preserve">nettó anyag összesen </t>
  </si>
  <si>
    <t>nettó díj összesen</t>
  </si>
  <si>
    <t>7.</t>
  </si>
  <si>
    <t>8.</t>
  </si>
  <si>
    <t>Nettó anyag és díj összesen:</t>
  </si>
  <si>
    <t>Nettó anyag + díj összesen:</t>
  </si>
  <si>
    <t>Bruttó anyag + díj összesen:</t>
  </si>
  <si>
    <t>Ssz.</t>
  </si>
  <si>
    <t>Tétel szövege</t>
  </si>
  <si>
    <t>Menny.</t>
  </si>
  <si>
    <t>Anyag egységár</t>
  </si>
  <si>
    <t>Anyag összesen</t>
  </si>
  <si>
    <t>MUNKANEM összesen :</t>
  </si>
  <si>
    <t xml:space="preserve"> 1.</t>
  </si>
  <si>
    <t xml:space="preserve"> 2.</t>
  </si>
  <si>
    <t>tétel</t>
  </si>
  <si>
    <t>db</t>
  </si>
  <si>
    <t>m</t>
  </si>
  <si>
    <t>Az elosztó berendezésekkel szemben támasztott követelmények: 
A sorolható mezőkből álló, moduláris struktúrájú. A mezők anyaga elektrogalvanizált fémlemez, polimerizált poliészter epoxi bevonattal. A készülékek egy nyitható előlap mögé vannak felszerelve /maszkos elosztó/, csak a működtető részegységeik láthatók. A berendezés réz sínezéssel készül, a zárlati szilárdságnak megfelelő megfogással. 
A berendezés leágazásaiban 80 A-ig kismegszakítókat, 80 A felett megszakítókat kell alkalmazni a szükséges zárlati megszakító képesség figyelembe vételével.
Minden elosztó berendezést áramtalanító főkapcsolóval kell ellátni. 
Az elosztó helyiségekbe szigetelő gumiszőnyeget kell a padlóra elhelyezni. Az álpadlós helyiségekben, villamos fülkékben acélszerkezetű kiemelés szükséges az elosztó berendezések alá. 
20% tartalékot kell képezni.</t>
  </si>
  <si>
    <t>Az összes elosztó azonos gyártmányból készüljön. Gyári tokozásban elhelyezett elosztó berendezéseket kell készíteni. A védettség biztosítása érdekében a kábelek tömszelencén vagy szivacsos bevezetőn keresztül vezetendőek be az elosztóba. Az elosztók alső és/vagy felső bekötésűek lesznek. A szinti elosztók a hálózatfajtáknak megfelelő tagozódásban (normál és kiemelt) készüljenek.  Az elosztókon belül az összes berendezés egyértelműen beazonosított kell, hogy legyen, mely azonosítók az elosztó belsejében található megvalósulási terveken is meg kell, hogy jelenjenek. Az elosztó berendezések belső kábelezését is kábeljelző gyűrűkkel meg kell jelölni. A belső vezetékezés szabványos színű kábelekkel, az áramértékeknek megfelelő keresztmetszetű vezetékekkel, gyűjtősínekkel készüljön. Az egymás mellett elhelyezett berendezéseket fésűs sínnel kell csatlakoztatni. Az elektromos helyiségekbe kerülő elosztó berendezések maszkos kivitelűek, a többi kihelyezett elosztó berendezés maszkos és ajtós kivitelben készülnek. 
Típus: Schneider-Electric</t>
  </si>
  <si>
    <t xml:space="preserve">A védőcsövezés falon belül MÜ-III, falon kívül illetve betonban MÜ-I-es legyen. A betonba szerelt csövezés gyári idomokkal szerelt, betonmunkához készített rendszerrel történjen. A teljes védőcsőhálózat, amely zárt helyen lesz (pl. falakban) gyári idomokkal zárt rendszerben kell megszerelni. Álmennyezet feletti szerelésnél elfogadható a nyitott csövezési rendszer. A védőcsövek végén mindenhol és minden méretben védőkupakot kell használni a vezeték megóvásának céljából. A csövek megfogása falon bilincsekkel történik. A védőcsöveket a dobozokba ragasztással kell rögzíteni. </t>
  </si>
  <si>
    <t>A kötődobozok fedelét színkóddal kell ellátni. Ezzel a megoldással a karbantartások során lehet ránézésre a doboz tartalmát megállapítani.</t>
  </si>
  <si>
    <t xml:space="preserve">A légkezelő, hűtőgép, nagy gépészeti berendezések bekötéséhez a kábeltálcáktól függőleges tálcaszakaszok építendőek ki. Ezekhez kell a lejövő főáramköri és vezérléstechnikai vezetékeket a berendezésig lehozni. A kábeltálcák az aljzathoz legyenek rögzítve, a gépekhez történő rögzítés nem elfogadott. A vezetékeket a gépeken nyitott rendszerű védőcsövezéssel kell kiépíteni. </t>
  </si>
  <si>
    <t>Minőségi színvonal: SPELSBERG kötődobozok; VERGOKAN, OBO-BETTERMANN kábeltálca, kábellétra, bilincs-, és kengyelrendszer; SCHNEIDER ELECTRIC parapetcsatorna rendszer, HILTI rögzítőelemek, UNIVOLT védőcsőrendszer</t>
  </si>
  <si>
    <t>65 kötődoboz, keményfalú, betonban</t>
  </si>
  <si>
    <t xml:space="preserve">Falhorony vésések és helyreállítások </t>
  </si>
  <si>
    <t xml:space="preserve"> 5.</t>
  </si>
  <si>
    <t xml:space="preserve"> 6.</t>
  </si>
  <si>
    <t xml:space="preserve"> 7.</t>
  </si>
  <si>
    <t xml:space="preserve"> 8.</t>
  </si>
  <si>
    <t>Az épületben a szerelés vakolat alatt vagy gipszkarton falakba süllyesztetten történik. A gépházakban a szerelés történhet falon kívül. A kábeleket kábeltálcára, kábellétrára, rácsos kábeltálcára kell helyezni. A kábeleket kábelazonosító számmal kell ellátni.</t>
  </si>
  <si>
    <t>Szerelvények, felszereléssel, bekötéssel, szerelvény dobozzal, sorolókerettel, kompletten kell költségelni.
Minőségi meghatározás: Schneider Electric MERTEN; parapetcsatornában ALTIRA, ULTRA 45x45; falon kívül: CEDAR PLUS; MERTEN ARGUS vagy BEG jelenlét-, és mozgásérzékelő; Mozgássérült vészjelző rendszer: Schrack Seconet Visoopt vagy Schneider Electric ELSO</t>
  </si>
  <si>
    <t>Szerelési segédanyagok</t>
  </si>
  <si>
    <t>KISFESZÜLTSÉGŰ ELOSZTÓ BERENDEZÉSEK</t>
  </si>
  <si>
    <t>KÁBELTÁLCÁK, KÁBELTARTÓ SZERKEZETEK</t>
  </si>
  <si>
    <t>SZERELVÉNYEK</t>
  </si>
  <si>
    <t>SZERELÉSI ANYAGOK, EGYÉB TÉTELEK</t>
  </si>
  <si>
    <t>LÁMPATESTEK</t>
  </si>
  <si>
    <t>BIZTONSÁGI ÉS IRÁNYFÉNY VILÁGÍTÁS</t>
  </si>
  <si>
    <t>DOKUMENTÁLÁS</t>
  </si>
  <si>
    <t>Első szabványossági felülvizsgálat a MSZ HD 60364-6:2007 szabvány alapján</t>
  </si>
  <si>
    <t>Megvalósulási terv készítése digitális formátumban és 4 nyomtatott példányban</t>
  </si>
  <si>
    <t>Komplett dokumentáció elkészítése nyomtatott formában szükséges jegyzőkönyvekkel jóváhagyatási eljárás MMBH-nál (eljárási díj nélkül)</t>
  </si>
  <si>
    <t>Bekeretezett egyvonalas terv minden elosztón elhelyezve</t>
  </si>
  <si>
    <t>Figyelem! A vállalkozónak komplett, működő rendszert kell megajánlani. A pályázó kivitelezőnek a kiírás tételeit és mennyiségeit ellenőriznie kell a műszaki leírás, a tervek, építési engedély előírások, egyéb szakági tervek ismeretében.  Amennyiben eltérő mennyiségek, vagy plusz tétel szükséges a teljes működő rendszer megvalósításához, azt külön soron kell megajánlani. A tételekben kiírt anyagmegnevezések a beépítendő anyag minőségi kategóriájára vonatkoznak, az ajánlatban azonos minőségű más anyagokra berendezésekre kiválthatók, a tételhez fűzött megjegyzés megtétele mellett, beépítés megkezdése előtt anyagjóváhagyó lapot kell benyújtani, tervezői beruházói jóváhagyásra. Organizációt a vállalkozónak kell megajánlani.</t>
  </si>
  <si>
    <t>Kötődoboz feliratozással, színkóddal, 100x100mm  A kötődobozok fedelét színkóddal kell ellátni. Ezzel a megoldással a karbantartások során lehet
ránézésre a doboz tartalmát megállapítani.  falon kívüli</t>
  </si>
  <si>
    <t>Kötődoboz feliratozással, színkóddal, 150x150mm  A kötődobozok fedelét színkóddal kell ellátni. Ezzel a megoldással a karbantartások során lehet
ránézésre a doboz tartalmát megállapítani.  falon kívüli</t>
  </si>
  <si>
    <t>KÁBELEK, VEZETÉKEK</t>
  </si>
  <si>
    <t>Díj egységre</t>
  </si>
  <si>
    <t>Díj összesen</t>
  </si>
  <si>
    <t>Egység</t>
  </si>
  <si>
    <t>A+D egységár</t>
  </si>
  <si>
    <t>Anyag+Díj összesen</t>
  </si>
  <si>
    <t>Munkanem</t>
  </si>
  <si>
    <t>Épületvillamossági munkák számára</t>
  </si>
  <si>
    <t xml:space="preserve"> 9.</t>
  </si>
  <si>
    <t>EPH bekötés, MKH 6mm2</t>
  </si>
  <si>
    <t>fm</t>
  </si>
  <si>
    <t>Árokásás, 0,4m széles, 0,8m mély, kábelárok feltárása, 20cm homokágy készítéssel, kábeljelző szalag telepítéssel, rétegenkénti döngölés melletti földvisszatöltéssel, felesleges fölt elszállításával</t>
  </si>
  <si>
    <t>L5 jelű, tükör/pult világító lámpa hely</t>
  </si>
  <si>
    <t>L1 jelű, általános lámpa hely</t>
  </si>
  <si>
    <t>L2 jelű, általános vízmentes lámpa hely</t>
  </si>
  <si>
    <t>L4 jelű, általános vízmentes lámpa hely, falikar</t>
  </si>
  <si>
    <r>
      <t>H07V-K 1x1,5 mm</t>
    </r>
    <r>
      <rPr>
        <vertAlign val="superscript"/>
        <sz val="11"/>
        <rFont val="Calibri"/>
        <family val="2"/>
        <charset val="238"/>
        <scheme val="minor"/>
      </rPr>
      <t>2</t>
    </r>
  </si>
  <si>
    <r>
      <t>H07V-K 1x2,5 mm</t>
    </r>
    <r>
      <rPr>
        <vertAlign val="superscript"/>
        <sz val="11"/>
        <rFont val="Calibri"/>
        <family val="2"/>
        <charset val="238"/>
        <scheme val="minor"/>
      </rPr>
      <t>2</t>
    </r>
  </si>
  <si>
    <t>Földelés kialakítása</t>
  </si>
  <si>
    <t xml:space="preserve"> 10.</t>
  </si>
  <si>
    <t>Védőcső FI20mm, MüI kivitel, felszereléssel tartószerkezettel, kötődobozokkal</t>
  </si>
  <si>
    <t>Védőcső FI25mm, MüI kivitel, felszereléssel, tartószerkezettel, kötődobozokkal</t>
  </si>
  <si>
    <t>FÖLDELÉS ÉS VILLÁMVÉDELEM</t>
  </si>
  <si>
    <t>Járulékos korrózióvédelem kialakítása beton-levegő, beton föld, föld levegő átmeneteknél földelőn és levezetőn 20cm bitumenes kenéssel</t>
  </si>
  <si>
    <t>Épület főelosztójának bekötés a földelési hálóba</t>
  </si>
  <si>
    <r>
      <t>Jelenlétérzékelő falon kívüli 360</t>
    </r>
    <r>
      <rPr>
        <sz val="10"/>
        <rFont val="Calibri"/>
        <family val="2"/>
        <charset val="238"/>
      </rPr>
      <t>°</t>
    </r>
    <r>
      <rPr>
        <sz val="10"/>
        <rFont val="Times New Roman"/>
        <family val="1"/>
        <charset val="238"/>
      </rPr>
      <t>, kompletten, bekötéssel</t>
    </r>
  </si>
  <si>
    <r>
      <t>Jelenlétérzékelő falon kívüli 360</t>
    </r>
    <r>
      <rPr>
        <sz val="10"/>
        <rFont val="Calibri"/>
        <family val="2"/>
        <charset val="238"/>
      </rPr>
      <t>°, vízmentes</t>
    </r>
    <r>
      <rPr>
        <sz val="10"/>
        <rFont val="Times New Roman"/>
        <family val="1"/>
        <charset val="238"/>
      </rPr>
      <t>, kompletten, bekötéssel</t>
    </r>
  </si>
  <si>
    <t>Kültéri mozgásérzékelő 110°, kompletten, bekötéssel</t>
  </si>
  <si>
    <t>Kültéri mozgásérzékelő 180°, kompletten, bekötéssel</t>
  </si>
  <si>
    <t>L7 jelű, por, páramentes lámpa hely</t>
  </si>
  <si>
    <t>WiFi Access Point csatlakozó lehetőség RJ45-ös bekötéssel</t>
  </si>
  <si>
    <t xml:space="preserve"> 11.</t>
  </si>
  <si>
    <t xml:space="preserve"> 12.</t>
  </si>
  <si>
    <t>9.</t>
  </si>
  <si>
    <t>10.</t>
  </si>
  <si>
    <t>Ethernet Cat 6a</t>
  </si>
  <si>
    <t>Készűlt a Keszthely, Sopron utca 41. szám alatt létesítendő</t>
  </si>
  <si>
    <t>Meglévő irodaépület felújításának és bővítésének</t>
  </si>
  <si>
    <t>Fogyastásmérőhely kiképzés rendszerengedélyes háromfázisú áramváltós mérőhellyel, terv szerinti összeállításban, tartószerkezettel, áramszolgáltatói ügyintézéssel</t>
  </si>
  <si>
    <t>FSZ jelű főelosztó berendezés terv szerinti tartalommal</t>
  </si>
  <si>
    <t>1EM jelű elosztó berendezés terv szerinti tartalommal</t>
  </si>
  <si>
    <t>Antenna csatlakozó, süllyesztett, sorolókerettel, kompletten, bekötéssel</t>
  </si>
  <si>
    <t>VAGYONVÉDELMI RENDSZER</t>
  </si>
  <si>
    <t>REED nyitásérzékelő nyillászáróba gyártás során elhelyezve</t>
  </si>
  <si>
    <t>2x0,5+4x0,22SN bizt.techn.kábel</t>
  </si>
  <si>
    <t>4x0,22SN bizt.techn.kábel</t>
  </si>
  <si>
    <t>Gyártmánytervezés, programozás, üzembe helyezés, oktatás</t>
  </si>
  <si>
    <t>11.</t>
  </si>
  <si>
    <t>12.</t>
  </si>
  <si>
    <t>13.</t>
  </si>
  <si>
    <t>Signal PS 128A L7 - Kültéri akkumulátoros hang-fény jelző, pozitív-negatív indítójel. Levehető előlapi burkolat. Választható dallam, élesített állapot kijelzés. 115 dB</t>
  </si>
  <si>
    <t>Mozgásérzékelő kombinált üvegtörésérzékelővel</t>
  </si>
  <si>
    <t>LED biztonsági világítás lámpatest mennyezetre szerelt kivitelben, 60 perces akkumulátoros; 3W, 230V (táv.faltól &lt;4m, lámpaköz &lt; 10m) IP44</t>
  </si>
  <si>
    <t>LED biztonsági világítás lámpatest mennyezetre szerelt kivitelben, 60 perces akkumulátoros; 3W, 230V (táv.faltól &lt;4m, lámpaköz &lt; 10m) IP40</t>
  </si>
  <si>
    <t>Irányfény lámpatest zöld alapon fehér piktogrammal, oldalfali kivitelben, 60 perces akkumulátoros; 8W, 230V IP20</t>
  </si>
  <si>
    <t>Irányfény lámpatest zöld alapon fehér piktogrammal, oldalfali kivitelben, 60 perces akkumulátoros; 8W, 230V IP54</t>
  </si>
  <si>
    <t>CCTV RENDSZER</t>
  </si>
  <si>
    <t>Monitor 19" FullHD felbontású HDMI bemenettel (tartókonzollal opcionálisan)</t>
  </si>
  <si>
    <t>Csőkamra, 5 MP varifokális (2.8-12mm) EXIR IP csőkamera, elektronikus WDR, valós Day/Night (ICR), IP67 kültéri, nem vandálbiztos, kódolás H.264/H.265/MJPEG, tápellátás 12VDC/PoE, PoE-osztály PoE</t>
  </si>
  <si>
    <t>Dugalj 2P+F (16A), süllyesztett, sorolókerettel, kompletten, bekötéssel</t>
  </si>
  <si>
    <t>Dugalj 2P+F (16A), süllyesztett, sorolókerettel, kompletten, bekötéssel, vízmentes</t>
  </si>
  <si>
    <t>Fan-coil bekötése 1,5m-es vezeték ráhagyással</t>
  </si>
  <si>
    <t>Egyfázisú berendezés fix bekötése munkavédelmi kapcsolóval</t>
  </si>
  <si>
    <t>Háromfázisú berendezés fix bekötése munkavédelmi kapcsolóval</t>
  </si>
  <si>
    <t>HDMI csatlakozó, süllyesztett, sorolókerettel, kompletten, bekötéssel</t>
  </si>
  <si>
    <t>Irányfény lámpatest zöld alapon fehér piktogrammal, mennyezetre szerelt kivitelben, 60 perces akkumulátoros; 8W, 230V IP20</t>
  </si>
  <si>
    <t>RJ45/RJ45 iker csatlakozó, süllyesztett, sorolókerettel, kompletten, bekötéssel, Cat6a</t>
  </si>
  <si>
    <t>Kapcsoló 105-ös csillár kapcsoló (10A), süllyesztett, kompletten, bekötéssel, vízmentes</t>
  </si>
  <si>
    <t>Kapcsoló 106+6-os kettős váltókapcsoló (10A), süllyesztett, kompletten, bekötéssel, vízmentes</t>
  </si>
  <si>
    <t>Kapcsoló 107-es kereszt kapcsoló (10A), süllyesztett, kompletten, bekötéssel, vízmentes</t>
  </si>
  <si>
    <t>Kapcsoló 101-es egypólusú (10A), süllyesztett, kompletten, bekötéssel</t>
  </si>
  <si>
    <t>Kapcsoló 106-os váltókapcsoló (10A), süllyesztett, sorolókerettel, kompletten, bekötéssel</t>
  </si>
  <si>
    <t>Kapcsoló 102-es kétsarkú (10A), süllyesztett, sorolókerettel, kompletten, bekötéssel, vízmentes</t>
  </si>
  <si>
    <t>L6 jelű, por, páramentes lámpa hely</t>
  </si>
  <si>
    <t>P1 jelű padlócsatlakozó, HDMI csatlakozó részére</t>
  </si>
  <si>
    <t>Kombinált mikrohullámú és infravörös mozgásérzékelő magas téves riasztás elleni védelemmel, anti-mask (kitakarás védelem) relés kimenettel</t>
  </si>
  <si>
    <t>Infravörös mozgásérzékelő mennyezetre szerelt 360 fokos, magas téves riasztás elleni védelemmel, anti-mask (kitakarás védelem) relés kimenettel</t>
  </si>
  <si>
    <t>Talponálló 600x600 rack szekrény 42U magas</t>
  </si>
  <si>
    <t>Vízmelegító bekötése</t>
  </si>
  <si>
    <t>Üveglap alatti nyomógomb tűzvédelmi feszültségmentesítéséhez, felirattal</t>
  </si>
  <si>
    <t xml:space="preserve"> 13.</t>
  </si>
  <si>
    <t>Riasztó központ 8-32 zónás 32 felhasználós központ felügyelt sziréna és AUX kimenettel, telefonvonali kommunikátorral, GSM, GPRS, IP és hangmodul (VDMP3) kompatibilis, 2 integrált PGM kimenettel és választható StayD üzemmóddal, bobozban tápegységgel, akkumulátorral</t>
  </si>
  <si>
    <t>LCD kezelő, programozható címkékkel és 1 kezelő zóna bemenettel, StayD támogatással</t>
  </si>
  <si>
    <t>NVR, 16 csat., 2 HDD, max 8 Mpx, 160 Mbps IP kamera sávszélesség, Tömörítés H.264, H.265, Lan portok száma 1db.</t>
  </si>
  <si>
    <t>18 portos PoE switch, 16 PoE + 2 kombinált uplink port, nem menedzselhető</t>
  </si>
  <si>
    <t>Meglévő villámvédelmi rendszer átépítése az új tetőre, a szükséges elemek kicserélése</t>
  </si>
  <si>
    <r>
      <t>NYM-J 3x16 mm</t>
    </r>
    <r>
      <rPr>
        <vertAlign val="superscript"/>
        <sz val="10"/>
        <rFont val="Times New Roman"/>
        <family val="1"/>
        <charset val="238"/>
      </rPr>
      <t>2</t>
    </r>
  </si>
  <si>
    <r>
      <t>NYM-J 3x2,5 mm</t>
    </r>
    <r>
      <rPr>
        <vertAlign val="superscript"/>
        <sz val="10"/>
        <rFont val="Times New Roman"/>
        <family val="1"/>
        <charset val="238"/>
      </rPr>
      <t>2</t>
    </r>
  </si>
  <si>
    <r>
      <t>NYY-J 5x25 mm</t>
    </r>
    <r>
      <rPr>
        <vertAlign val="superscript"/>
        <sz val="10"/>
        <rFont val="Times New Roman"/>
        <family val="1"/>
        <charset val="238"/>
      </rPr>
      <t>2</t>
    </r>
  </si>
  <si>
    <r>
      <t>NYM-J 5x2,5 mm</t>
    </r>
    <r>
      <rPr>
        <vertAlign val="superscript"/>
        <sz val="10"/>
        <rFont val="Times New Roman"/>
        <family val="1"/>
        <charset val="238"/>
      </rPr>
      <t>2</t>
    </r>
  </si>
  <si>
    <r>
      <t>NYXWY 4x70/35 mm</t>
    </r>
    <r>
      <rPr>
        <vertAlign val="superscript"/>
        <sz val="10"/>
        <rFont val="Times New Roman"/>
        <family val="1"/>
        <charset val="238"/>
      </rPr>
      <t>2</t>
    </r>
  </si>
  <si>
    <t>Symalen védőcső FI25/20mm,aljzatba, vagy vb szerkezetbe szerelve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</si>
</sst>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Ft&quot;_-;\-* #,##0.00\ &quot;Ft&quot;_-;_-* &quot;-&quot;??\ &quot;Ft&quot;_-;_-@_-"/>
  </numFmts>
  <fonts count="27" x14ac:knownFonts="1">
    <font>
      <sz val="11"/>
      <color theme="1"/>
      <name val="Calibri"/>
      <family val="2"/>
      <charset val="238"/>
      <scheme val="minor"/>
    </font>
    <font>
      <sz val="11"/>
      <color theme="1"/>
      <name val="Calibri"/>
      <family val="2"/>
      <charset val="238"/>
      <scheme val="minor"/>
    </font>
    <font>
      <sz val="11"/>
      <color theme="1"/>
      <name val="Times New Roman"/>
      <family val="1"/>
      <charset val="238"/>
    </font>
    <font>
      <sz val="10"/>
      <color theme="1"/>
      <name val="Times New Roman"/>
      <family val="1"/>
      <charset val="238"/>
    </font>
    <font>
      <sz val="10"/>
      <name val="Arial"/>
      <family val="2"/>
      <charset val="238"/>
    </font>
    <font>
      <sz val="10"/>
      <name val="Times New Roman"/>
      <family val="1"/>
      <charset val="238"/>
    </font>
    <font>
      <b/>
      <sz val="11"/>
      <name val="Times New Roman"/>
      <family val="1"/>
      <charset val="238"/>
    </font>
    <font>
      <b/>
      <sz val="10"/>
      <name val="Times New Roman"/>
      <family val="1"/>
      <charset val="238"/>
    </font>
    <font>
      <b/>
      <sz val="12"/>
      <name val="Times New Roman"/>
      <family val="1"/>
      <charset val="238"/>
    </font>
    <font>
      <sz val="11"/>
      <name val="Times New Roman"/>
      <family val="1"/>
      <charset val="238"/>
    </font>
    <font>
      <sz val="10"/>
      <name val="Arial CE"/>
      <charset val="238"/>
    </font>
    <font>
      <sz val="8"/>
      <name val="Calibri"/>
      <family val="2"/>
      <charset val="238"/>
      <scheme val="minor"/>
    </font>
    <font>
      <sz val="11"/>
      <color indexed="8"/>
      <name val="Calibri"/>
      <family val="2"/>
      <charset val="238"/>
    </font>
    <font>
      <sz val="10"/>
      <name val="Times New Roman CE"/>
      <family val="1"/>
      <charset val="238"/>
    </font>
    <font>
      <b/>
      <sz val="12"/>
      <name val="Times New Roman CE"/>
      <family val="1"/>
      <charset val="238"/>
    </font>
    <font>
      <b/>
      <sz val="10"/>
      <name val="Times New Roman CE"/>
      <charset val="238"/>
    </font>
    <font>
      <b/>
      <sz val="11"/>
      <name val="Times New Roman CE"/>
      <family val="1"/>
      <charset val="238"/>
    </font>
    <font>
      <b/>
      <sz val="12"/>
      <name val="Times New Roman CE"/>
      <charset val="238"/>
    </font>
    <font>
      <b/>
      <sz val="10"/>
      <name val="Times New Roman CE"/>
      <family val="1"/>
      <charset val="238"/>
    </font>
    <font>
      <sz val="11"/>
      <name val="Times New Roman CE"/>
      <charset val="238"/>
    </font>
    <font>
      <sz val="10"/>
      <name val="Verdana"/>
      <family val="2"/>
      <charset val="238"/>
    </font>
    <font>
      <vertAlign val="superscript"/>
      <sz val="11"/>
      <name val="Calibri"/>
      <family val="2"/>
      <charset val="238"/>
      <scheme val="minor"/>
    </font>
    <font>
      <sz val="11"/>
      <name val="Calibri"/>
      <family val="2"/>
      <charset val="238"/>
      <scheme val="minor"/>
    </font>
    <font>
      <sz val="12"/>
      <color theme="1"/>
      <name val="Calibri"/>
      <family val="2"/>
      <charset val="238"/>
      <scheme val="minor"/>
    </font>
    <font>
      <vertAlign val="superscript"/>
      <sz val="10"/>
      <name val="Times New Roman"/>
      <family val="1"/>
      <charset val="238"/>
    </font>
    <font>
      <sz val="10"/>
      <color indexed="8"/>
      <name val="MS Sans Serif"/>
      <family val="2"/>
      <charset val="238"/>
    </font>
    <font>
      <sz val="10"/>
      <name val="Calibri"/>
      <family val="2"/>
      <charset val="238"/>
    </font>
  </fonts>
  <fills count="7">
    <fill>
      <patternFill patternType="none"/>
    </fill>
    <fill>
      <patternFill patternType="gray125"/>
    </fill>
    <fill>
      <patternFill patternType="solid">
        <fgColor theme="4" tint="0.79998168889431442"/>
        <bgColor indexed="64"/>
      </patternFill>
    </fill>
    <fill>
      <patternFill patternType="solid">
        <fgColor rgb="FFCCFF33"/>
        <bgColor indexed="64"/>
      </patternFill>
    </fill>
    <fill>
      <patternFill patternType="solid">
        <fgColor rgb="FFFFFF99"/>
        <bgColor indexed="64"/>
      </patternFill>
    </fill>
    <fill>
      <patternFill patternType="solid">
        <fgColor rgb="FFCCFF66"/>
        <bgColor indexed="64"/>
      </patternFill>
    </fill>
    <fill>
      <patternFill patternType="solid">
        <fgColor indexed="43"/>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s>
  <cellStyleXfs count="23">
    <xf numFmtId="0" fontId="0" fillId="0" borderId="0"/>
    <xf numFmtId="0" fontId="1" fillId="0" borderId="0"/>
    <xf numFmtId="0" fontId="4" fillId="0" borderId="0"/>
    <xf numFmtId="0" fontId="4" fillId="0" borderId="0"/>
    <xf numFmtId="0" fontId="4" fillId="0" borderId="0"/>
    <xf numFmtId="0" fontId="10" fillId="0" borderId="0"/>
    <xf numFmtId="0" fontId="10" fillId="0" borderId="0"/>
    <xf numFmtId="0" fontId="4" fillId="0" borderId="0"/>
    <xf numFmtId="0" fontId="12" fillId="0" borderId="0" applyNumberFormat="0" applyFill="0" applyBorder="0" applyProtection="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20" fillId="0" borderId="0"/>
    <xf numFmtId="0" fontId="1" fillId="0" borderId="0"/>
    <xf numFmtId="0" fontId="4" fillId="0" borderId="0"/>
    <xf numFmtId="44" fontId="23" fillId="0" borderId="0" applyFont="0" applyFill="0" applyBorder="0" applyAlignment="0" applyProtection="0"/>
    <xf numFmtId="0" fontId="25" fillId="0" borderId="0"/>
    <xf numFmtId="0" fontId="10" fillId="0" borderId="0"/>
  </cellStyleXfs>
  <cellXfs count="98">
    <xf numFmtId="0" fontId="0" fillId="0" borderId="0" xfId="0"/>
    <xf numFmtId="0" fontId="13" fillId="0" borderId="5" xfId="5" applyFont="1" applyBorder="1" applyAlignment="1">
      <alignment vertical="top" wrapText="1"/>
    </xf>
    <xf numFmtId="3" fontId="13" fillId="0" borderId="5" xfId="5" applyNumberFormat="1" applyFont="1" applyBorder="1" applyAlignment="1">
      <alignment horizontal="center" wrapText="1"/>
    </xf>
    <xf numFmtId="0" fontId="13" fillId="0" borderId="0" xfId="5" applyFont="1" applyAlignment="1">
      <alignment vertical="top" wrapText="1"/>
    </xf>
    <xf numFmtId="0" fontId="13" fillId="0" borderId="0" xfId="5" applyFont="1" applyAlignment="1">
      <alignment vertical="center" wrapText="1"/>
    </xf>
    <xf numFmtId="0" fontId="16" fillId="0" borderId="0" xfId="5" applyFont="1" applyAlignment="1">
      <alignment vertical="center" wrapText="1"/>
    </xf>
    <xf numFmtId="0" fontId="8" fillId="0" borderId="0" xfId="5" applyFont="1" applyAlignment="1">
      <alignment horizontal="center" vertical="center"/>
    </xf>
    <xf numFmtId="0" fontId="18" fillId="0" borderId="7" xfId="5" applyFont="1" applyBorder="1" applyAlignment="1">
      <alignment horizontal="left" vertical="top" wrapText="1"/>
    </xf>
    <xf numFmtId="0" fontId="18" fillId="0" borderId="7" xfId="5" applyFont="1" applyBorder="1" applyAlignment="1">
      <alignment horizontal="center" vertical="top" wrapText="1"/>
    </xf>
    <xf numFmtId="0" fontId="9" fillId="0" borderId="7" xfId="9" applyFont="1" applyBorder="1" applyAlignment="1">
      <alignment horizontal="center" vertical="center"/>
    </xf>
    <xf numFmtId="3" fontId="19" fillId="0" borderId="7" xfId="5" applyNumberFormat="1" applyFont="1" applyBorder="1" applyAlignment="1">
      <alignment horizontal="center" vertical="center" wrapText="1"/>
    </xf>
    <xf numFmtId="0" fontId="9" fillId="0" borderId="9" xfId="9" applyFont="1" applyBorder="1" applyAlignment="1">
      <alignment vertical="center"/>
    </xf>
    <xf numFmtId="0" fontId="18" fillId="0" borderId="0" xfId="5" applyFont="1" applyAlignment="1">
      <alignment vertical="center" wrapText="1"/>
    </xf>
    <xf numFmtId="0" fontId="16" fillId="0" borderId="8" xfId="5" applyFont="1" applyBorder="1" applyAlignment="1">
      <alignment vertical="center" wrapText="1"/>
    </xf>
    <xf numFmtId="0" fontId="16" fillId="0" borderId="9" xfId="5" applyFont="1" applyBorder="1" applyAlignment="1">
      <alignment horizontal="left" vertical="center" wrapText="1"/>
    </xf>
    <xf numFmtId="3" fontId="16" fillId="4" borderId="7" xfId="5" applyNumberFormat="1" applyFont="1" applyFill="1" applyBorder="1" applyAlignment="1">
      <alignment horizontal="center" vertical="center" wrapText="1"/>
    </xf>
    <xf numFmtId="0" fontId="16" fillId="0" borderId="1" xfId="5" applyFont="1" applyBorder="1" applyAlignment="1">
      <alignment vertical="center" wrapText="1"/>
    </xf>
    <xf numFmtId="0" fontId="16" fillId="0" borderId="2" xfId="5" applyFont="1" applyBorder="1" applyAlignment="1">
      <alignment horizontal="left" vertical="center" wrapText="1"/>
    </xf>
    <xf numFmtId="0" fontId="5" fillId="0" borderId="0" xfId="9" applyFont="1" applyAlignment="1">
      <alignment vertical="center"/>
    </xf>
    <xf numFmtId="0" fontId="4" fillId="0" borderId="0" xfId="9" applyAlignment="1">
      <alignment vertical="center"/>
    </xf>
    <xf numFmtId="0" fontId="16" fillId="0" borderId="3" xfId="5" applyFont="1" applyBorder="1" applyAlignment="1">
      <alignment vertical="center" wrapText="1"/>
    </xf>
    <xf numFmtId="0" fontId="16" fillId="0" borderId="4" xfId="5" applyFont="1" applyBorder="1" applyAlignment="1">
      <alignment horizontal="left" vertical="center" wrapText="1"/>
    </xf>
    <xf numFmtId="3" fontId="13" fillId="0" borderId="0" xfId="5" applyNumberFormat="1" applyFont="1" applyAlignment="1">
      <alignment horizontal="center" wrapText="1"/>
    </xf>
    <xf numFmtId="0" fontId="1" fillId="0" borderId="0" xfId="10"/>
    <xf numFmtId="0" fontId="17" fillId="0" borderId="0" xfId="5" applyFont="1" applyAlignment="1">
      <alignment vertical="top" wrapText="1"/>
    </xf>
    <xf numFmtId="0" fontId="5" fillId="0" borderId="0" xfId="10" applyFont="1" applyAlignment="1">
      <alignment vertical="top" wrapText="1"/>
    </xf>
    <xf numFmtId="0" fontId="5" fillId="0" borderId="0" xfId="10" applyFont="1" applyAlignment="1">
      <alignment horizontal="center" vertical="center"/>
    </xf>
    <xf numFmtId="0" fontId="5" fillId="0" borderId="0" xfId="10" applyFont="1" applyAlignment="1">
      <alignment vertical="center" wrapText="1"/>
    </xf>
    <xf numFmtId="0" fontId="1" fillId="0" borderId="0" xfId="11" applyAlignment="1">
      <alignment vertical="center"/>
    </xf>
    <xf numFmtId="0" fontId="5" fillId="0" borderId="0" xfId="11" applyFont="1" applyAlignment="1">
      <alignment vertical="top" wrapText="1"/>
    </xf>
    <xf numFmtId="0" fontId="1" fillId="0" borderId="0" xfId="11"/>
    <xf numFmtId="0" fontId="1" fillId="0" borderId="0" xfId="14" applyAlignment="1">
      <alignment vertical="center"/>
    </xf>
    <xf numFmtId="0" fontId="1" fillId="0" borderId="0" xfId="12"/>
    <xf numFmtId="49" fontId="5" fillId="0" borderId="7" xfId="10" applyNumberFormat="1" applyFont="1" applyBorder="1" applyAlignment="1">
      <alignment vertical="top" wrapText="1"/>
    </xf>
    <xf numFmtId="0" fontId="3" fillId="0" borderId="0" xfId="10" applyFont="1"/>
    <xf numFmtId="0" fontId="5" fillId="0" borderId="7" xfId="10" applyFont="1" applyBorder="1" applyAlignment="1">
      <alignment vertical="top" wrapText="1"/>
    </xf>
    <xf numFmtId="0" fontId="4" fillId="0" borderId="8" xfId="9" applyBorder="1" applyAlignment="1">
      <alignment vertical="center"/>
    </xf>
    <xf numFmtId="0" fontId="22" fillId="0" borderId="0" xfId="10" applyFont="1"/>
    <xf numFmtId="0" fontId="2" fillId="0" borderId="0" xfId="0" applyFont="1"/>
    <xf numFmtId="0" fontId="4" fillId="0" borderId="7" xfId="8" applyFont="1" applyBorder="1" applyAlignment="1">
      <alignment horizontal="left" vertical="top" wrapText="1"/>
    </xf>
    <xf numFmtId="3" fontId="3" fillId="0" borderId="7" xfId="10" applyNumberFormat="1" applyFont="1" applyBorder="1" applyAlignment="1">
      <alignment horizontal="center" vertical="center" wrapText="1"/>
    </xf>
    <xf numFmtId="3" fontId="5" fillId="0" borderId="7" xfId="10" applyNumberFormat="1" applyFont="1" applyBorder="1" applyAlignment="1">
      <alignment horizontal="center" vertical="center" wrapText="1"/>
    </xf>
    <xf numFmtId="0" fontId="5" fillId="0" borderId="7" xfId="10" applyFont="1" applyBorder="1" applyAlignment="1">
      <alignment vertical="center" wrapText="1"/>
    </xf>
    <xf numFmtId="0" fontId="5" fillId="0" borderId="7" xfId="14" applyFont="1" applyBorder="1" applyAlignment="1">
      <alignment horizontal="center" vertical="center"/>
    </xf>
    <xf numFmtId="0" fontId="5" fillId="0" borderId="0" xfId="11" applyFont="1" applyAlignment="1">
      <alignment horizontal="center" vertical="center"/>
    </xf>
    <xf numFmtId="0" fontId="2" fillId="0" borderId="0" xfId="0" applyFont="1" applyAlignment="1">
      <alignment vertical="center"/>
    </xf>
    <xf numFmtId="49" fontId="5" fillId="0" borderId="7" xfId="13" applyNumberFormat="1" applyFont="1" applyBorder="1" applyAlignment="1">
      <alignment horizontal="center" vertical="center" wrapText="1"/>
    </xf>
    <xf numFmtId="0" fontId="3" fillId="0" borderId="0" xfId="10" applyFont="1" applyAlignment="1">
      <alignment vertical="center"/>
    </xf>
    <xf numFmtId="0" fontId="9" fillId="0" borderId="7" xfId="9" applyFont="1" applyBorder="1" applyAlignment="1">
      <alignment horizontal="left" vertical="center" wrapText="1"/>
    </xf>
    <xf numFmtId="0" fontId="9" fillId="0" borderId="7" xfId="9" applyFont="1" applyBorder="1" applyAlignment="1">
      <alignment horizontal="left" vertical="center"/>
    </xf>
    <xf numFmtId="0" fontId="9" fillId="2" borderId="7" xfId="9" applyFont="1" applyFill="1" applyBorder="1" applyAlignment="1">
      <alignment horizontal="center" vertical="center"/>
    </xf>
    <xf numFmtId="0" fontId="9" fillId="2" borderId="7" xfId="9" applyFont="1" applyFill="1" applyBorder="1" applyAlignment="1">
      <alignment horizontal="left" vertical="center" wrapText="1"/>
    </xf>
    <xf numFmtId="3" fontId="19" fillId="2" borderId="7" xfId="5" applyNumberFormat="1" applyFont="1" applyFill="1" applyBorder="1" applyAlignment="1">
      <alignment horizontal="center" vertical="center" wrapText="1"/>
    </xf>
    <xf numFmtId="0" fontId="9" fillId="2" borderId="7" xfId="9" applyFont="1" applyFill="1" applyBorder="1" applyAlignment="1">
      <alignment horizontal="left" vertical="center"/>
    </xf>
    <xf numFmtId="3" fontId="7" fillId="6" borderId="7" xfId="11" applyNumberFormat="1" applyFont="1" applyFill="1" applyBorder="1" applyAlignment="1">
      <alignment horizontal="center" vertical="center" wrapText="1"/>
    </xf>
    <xf numFmtId="3" fontId="5" fillId="0" borderId="0" xfId="10" applyNumberFormat="1" applyFont="1" applyAlignment="1">
      <alignment horizontal="center" vertical="center" wrapText="1"/>
    </xf>
    <xf numFmtId="4" fontId="5" fillId="0" borderId="0" xfId="10" applyNumberFormat="1" applyFont="1" applyAlignment="1">
      <alignment horizontal="right" vertical="center" wrapText="1"/>
    </xf>
    <xf numFmtId="4" fontId="5" fillId="0" borderId="0" xfId="11" applyNumberFormat="1" applyFont="1" applyAlignment="1">
      <alignment horizontal="right" vertical="center" wrapText="1"/>
    </xf>
    <xf numFmtId="3" fontId="5" fillId="0" borderId="7" xfId="10" applyNumberFormat="1" applyFont="1" applyBorder="1" applyAlignment="1">
      <alignment vertical="center" wrapText="1"/>
    </xf>
    <xf numFmtId="0" fontId="2" fillId="0" borderId="0" xfId="0" applyFont="1" applyAlignment="1">
      <alignment horizontal="right" vertical="center"/>
    </xf>
    <xf numFmtId="0" fontId="3" fillId="0" borderId="0" xfId="10" applyFont="1" applyAlignment="1">
      <alignment horizontal="right" vertical="center"/>
    </xf>
    <xf numFmtId="0" fontId="5" fillId="0" borderId="0" xfId="11" applyFont="1" applyAlignment="1">
      <alignment vertical="center" wrapText="1"/>
    </xf>
    <xf numFmtId="3" fontId="5" fillId="0" borderId="0" xfId="11" applyNumberFormat="1" applyFont="1" applyAlignment="1">
      <alignment horizontal="center" vertical="center" wrapText="1"/>
    </xf>
    <xf numFmtId="3" fontId="5" fillId="0" borderId="11" xfId="10" applyNumberFormat="1" applyFont="1" applyBorder="1" applyAlignment="1">
      <alignment horizontal="center" vertical="center" wrapText="1"/>
    </xf>
    <xf numFmtId="0" fontId="3" fillId="0" borderId="0" xfId="10" applyFont="1" applyAlignment="1">
      <alignment horizontal="center" vertical="center"/>
    </xf>
    <xf numFmtId="0" fontId="15" fillId="0" borderId="0" xfId="5" applyFont="1" applyAlignment="1">
      <alignment vertical="center" wrapText="1"/>
    </xf>
    <xf numFmtId="49" fontId="5" fillId="0" borderId="7" xfId="10" applyNumberFormat="1" applyFont="1" applyBorder="1" applyAlignment="1">
      <alignment horizontal="left" vertical="center" wrapText="1"/>
    </xf>
    <xf numFmtId="49" fontId="5" fillId="0" borderId="7" xfId="10" applyNumberFormat="1" applyFont="1" applyBorder="1" applyAlignment="1">
      <alignment vertical="top"/>
    </xf>
    <xf numFmtId="3" fontId="5" fillId="0" borderId="7" xfId="10" applyNumberFormat="1" applyFont="1" applyBorder="1" applyAlignment="1">
      <alignment vertical="center"/>
    </xf>
    <xf numFmtId="3" fontId="5" fillId="0" borderId="7" xfId="10" applyNumberFormat="1" applyFont="1" applyBorder="1" applyAlignment="1">
      <alignment horizontal="right" vertical="center" wrapText="1"/>
    </xf>
    <xf numFmtId="0" fontId="5" fillId="0" borderId="7" xfId="10" applyFont="1" applyBorder="1" applyAlignment="1">
      <alignment horizontal="right" vertical="center" wrapText="1"/>
    </xf>
    <xf numFmtId="1" fontId="5" fillId="0" borderId="7" xfId="10" applyNumberFormat="1" applyFont="1" applyBorder="1" applyAlignment="1">
      <alignment horizontal="right" vertical="center" wrapText="1"/>
    </xf>
    <xf numFmtId="3" fontId="6" fillId="5" borderId="8" xfId="9" applyNumberFormat="1" applyFont="1" applyFill="1" applyBorder="1" applyAlignment="1">
      <alignment horizontal="center" vertical="center"/>
    </xf>
    <xf numFmtId="3" fontId="6" fillId="5" borderId="9" xfId="9" applyNumberFormat="1" applyFont="1" applyFill="1" applyBorder="1" applyAlignment="1">
      <alignment horizontal="center" vertical="center"/>
    </xf>
    <xf numFmtId="0" fontId="17" fillId="2" borderId="5" xfId="5" applyFont="1" applyFill="1" applyBorder="1" applyAlignment="1">
      <alignment horizontal="center" vertical="center" wrapText="1"/>
    </xf>
    <xf numFmtId="0" fontId="14" fillId="2" borderId="5" xfId="5" applyFont="1" applyFill="1" applyBorder="1" applyAlignment="1">
      <alignment horizontal="center" vertical="center" wrapText="1"/>
    </xf>
    <xf numFmtId="0" fontId="15" fillId="0" borderId="12" xfId="5" applyFont="1" applyBorder="1" applyAlignment="1">
      <alignment horizontal="center" vertical="center" wrapText="1"/>
    </xf>
    <xf numFmtId="0" fontId="14" fillId="3" borderId="0" xfId="5" applyFont="1" applyFill="1" applyAlignment="1">
      <alignment horizontal="center" vertical="center" wrapText="1"/>
    </xf>
    <xf numFmtId="3" fontId="16" fillId="5" borderId="8" xfId="5" applyNumberFormat="1" applyFont="1" applyFill="1" applyBorder="1" applyAlignment="1">
      <alignment horizontal="center" vertical="center" wrapText="1"/>
    </xf>
    <xf numFmtId="3" fontId="16" fillId="5" borderId="9" xfId="5" applyNumberFormat="1" applyFont="1" applyFill="1" applyBorder="1" applyAlignment="1">
      <alignment horizontal="center" vertical="center" wrapText="1"/>
    </xf>
    <xf numFmtId="3" fontId="9" fillId="0" borderId="10" xfId="9" applyNumberFormat="1" applyFont="1" applyBorder="1" applyAlignment="1">
      <alignment horizontal="center" vertical="center"/>
    </xf>
    <xf numFmtId="3" fontId="9" fillId="0" borderId="9" xfId="9" applyNumberFormat="1" applyFont="1" applyBorder="1" applyAlignment="1">
      <alignment horizontal="center" vertical="center"/>
    </xf>
    <xf numFmtId="0" fontId="7" fillId="6" borderId="8" xfId="11" applyFont="1" applyFill="1" applyBorder="1" applyAlignment="1">
      <alignment horizontal="center" vertical="center" wrapText="1"/>
    </xf>
    <xf numFmtId="0" fontId="7" fillId="6" borderId="10" xfId="11" applyFont="1" applyFill="1" applyBorder="1" applyAlignment="1">
      <alignment horizontal="center" vertical="center" wrapText="1"/>
    </xf>
    <xf numFmtId="0" fontId="7" fillId="6" borderId="10" xfId="11" applyFont="1" applyFill="1" applyBorder="1" applyAlignment="1">
      <alignment horizontal="left" vertical="center" wrapText="1"/>
    </xf>
    <xf numFmtId="0" fontId="7" fillId="6" borderId="9" xfId="11" applyFont="1" applyFill="1" applyBorder="1" applyAlignment="1">
      <alignment horizontal="left" vertical="center" wrapText="1"/>
    </xf>
    <xf numFmtId="0" fontId="8" fillId="6" borderId="8" xfId="14" applyFont="1" applyFill="1" applyBorder="1" applyAlignment="1">
      <alignment horizontal="center" vertical="center"/>
    </xf>
    <xf numFmtId="0" fontId="8" fillId="6" borderId="10" xfId="14" applyFont="1" applyFill="1" applyBorder="1" applyAlignment="1">
      <alignment horizontal="center" vertical="center"/>
    </xf>
    <xf numFmtId="0" fontId="8" fillId="6" borderId="9" xfId="14" applyFont="1" applyFill="1" applyBorder="1" applyAlignment="1">
      <alignment horizontal="center" vertical="center"/>
    </xf>
    <xf numFmtId="0" fontId="7" fillId="0" borderId="7" xfId="13" applyFont="1" applyBorder="1" applyAlignment="1">
      <alignment horizontal="center" vertical="center" wrapText="1"/>
    </xf>
    <xf numFmtId="0" fontId="5" fillId="0" borderId="7" xfId="10" applyFont="1" applyBorder="1" applyAlignment="1">
      <alignment horizontal="center" vertical="center"/>
    </xf>
    <xf numFmtId="0" fontId="14" fillId="2" borderId="6" xfId="5" applyFont="1" applyFill="1" applyBorder="1" applyAlignment="1">
      <alignment horizontal="center" vertical="center" wrapText="1"/>
    </xf>
    <xf numFmtId="0" fontId="15" fillId="0" borderId="6" xfId="5" applyFont="1" applyBorder="1" applyAlignment="1">
      <alignment horizontal="center" vertical="center" wrapText="1"/>
    </xf>
    <xf numFmtId="0" fontId="14" fillId="3" borderId="6" xfId="5" applyFont="1" applyFill="1" applyBorder="1" applyAlignment="1">
      <alignment horizontal="center" vertical="center" wrapText="1"/>
    </xf>
    <xf numFmtId="0" fontId="17" fillId="2" borderId="6" xfId="5" applyFont="1" applyFill="1" applyBorder="1" applyAlignment="1">
      <alignment horizontal="center" vertical="center" wrapText="1"/>
    </xf>
    <xf numFmtId="0" fontId="7" fillId="0" borderId="8" xfId="13" applyFont="1" applyBorder="1" applyAlignment="1">
      <alignment horizontal="center" vertical="center" wrapText="1"/>
    </xf>
    <xf numFmtId="0" fontId="7" fillId="0" borderId="10" xfId="13" applyFont="1" applyBorder="1" applyAlignment="1">
      <alignment horizontal="center" vertical="center" wrapText="1"/>
    </xf>
    <xf numFmtId="0" fontId="7" fillId="0" borderId="9" xfId="13" applyFont="1" applyBorder="1" applyAlignment="1">
      <alignment horizontal="center" vertical="center" wrapText="1"/>
    </xf>
  </cellXfs>
  <cellStyles count="23">
    <cellStyle name="_x000d__x000a_JournalTemplate=C:\COMFO\CTALK\JOURSTD.TPL_x000d__x000a_LbStateAddress=3 3 0 251 1 89 2 311_x000d__x000a_LbStateJou" xfId="22" xr:uid="{68FB475E-4D4C-48E9-A18A-3B3759C6B509}"/>
    <cellStyle name="Normál" xfId="0" builtinId="0"/>
    <cellStyle name="Normál 10 2" xfId="6" xr:uid="{00000000-0005-0000-0000-000001000000}"/>
    <cellStyle name="Normál 2" xfId="8" xr:uid="{00000000-0005-0000-0000-000002000000}"/>
    <cellStyle name="Normál 2 2" xfId="2" xr:uid="{00000000-0005-0000-0000-000003000000}"/>
    <cellStyle name="Normál 2 2 2 2" xfId="16" xr:uid="{00000000-0005-0000-0000-000004000000}"/>
    <cellStyle name="Normál 2 2 3 2" xfId="13" xr:uid="{00000000-0005-0000-0000-000005000000}"/>
    <cellStyle name="Normal 3" xfId="4" xr:uid="{00000000-0005-0000-0000-000006000000}"/>
    <cellStyle name="Normál 3 2" xfId="7" xr:uid="{00000000-0005-0000-0000-000007000000}"/>
    <cellStyle name="Normál 3 3" xfId="17" xr:uid="{00000000-0005-0000-0000-000008000000}"/>
    <cellStyle name="Normál 3 3 2 2" xfId="12" xr:uid="{00000000-0005-0000-0000-000009000000}"/>
    <cellStyle name="Normál 3 3 3" xfId="11" xr:uid="{00000000-0005-0000-0000-00000A000000}"/>
    <cellStyle name="Normál 3 4 2" xfId="14" xr:uid="{00000000-0005-0000-0000-00000B000000}"/>
    <cellStyle name="Normál 4" xfId="3" xr:uid="{00000000-0005-0000-0000-00000C000000}"/>
    <cellStyle name="Normál 4 10" xfId="5" xr:uid="{00000000-0005-0000-0000-00000D000000}"/>
    <cellStyle name="Normál 4 2" xfId="1" xr:uid="{00000000-0005-0000-0000-00000E000000}"/>
    <cellStyle name="Normál 4 2 2" xfId="9" xr:uid="{00000000-0005-0000-0000-00000F000000}"/>
    <cellStyle name="Normál 5 2" xfId="15" xr:uid="{00000000-0005-0000-0000-000010000000}"/>
    <cellStyle name="Normál 5 3" xfId="10" xr:uid="{00000000-0005-0000-0000-000011000000}"/>
    <cellStyle name="Normál 7" xfId="18" xr:uid="{00000000-0005-0000-0000-000012000000}"/>
    <cellStyle name="Pénznem 2" xfId="20" xr:uid="{00000000-0005-0000-0000-000014000000}"/>
    <cellStyle name="Standard_Project_Request" xfId="19" xr:uid="{00000000-0005-0000-0000-000015000000}"/>
    <cellStyle name="Stílus 1" xfId="21" xr:uid="{518C72BE-0103-4CC3-A70A-783456888BEE}"/>
  </cellStyles>
  <dxfs count="0"/>
  <tableStyles count="0" defaultTableStyle="TableStyleMedium2" defaultPivotStyle="PivotStyleLight16"/>
  <colors>
    <mruColors>
      <color rgb="FFFFFF99"/>
      <color rgb="FF99FFCC"/>
      <color rgb="FFCCFF33"/>
      <color rgb="FFFF99FF"/>
      <color rgb="FFFFFF66"/>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ABA\Generaltender\2.fordulo\gentender_2_teteles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V&#225;llalkoz&#225;si%20oszt&#225;ly\Herceghalom-Konferencia%20Hotel\2.Hotel%20szerkezete\Aj&#225;nlat\I.m&#243;d._aj&#225;nlat\szorozhat&#243;\Herceghalom%20Abacus%20hotel%20szerkezet&#233;p&#237;t&#233;s_I.m&#243;d._aj&#225;nlat_200708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őfőösszesítő"/>
      <sheetName val="Főösszesítő"/>
      <sheetName val="Alternatíva"/>
      <sheetName val="Felvonulás, organizáció"/>
      <sheetName val="Tartószerkezet összesítő"/>
      <sheetName val="Tartószerkezet"/>
      <sheetName val="Építészet összesítő"/>
      <sheetName val="Építészet"/>
      <sheetName val="Belsőépítészet összesítő"/>
      <sheetName val="Belsőépítészet"/>
      <sheetName val="Épületgépészet összesítő"/>
      <sheetName val="Épületgépészet"/>
      <sheetName val="Épületvillamosság összesítő"/>
      <sheetName val="Épületvillamosság"/>
      <sheetName val="Konyhatechnológia"/>
      <sheetName val="Uszodatechnológia összesítő"/>
      <sheetName val="Uszodatechnológia"/>
      <sheetName val="Felvonók"/>
      <sheetName val="Környezetrendezés összesítő"/>
      <sheetName val="Környezetrendezés1"/>
      <sheetName val="Környezetrendezés"/>
      <sheetName val="Útépítés összesítő"/>
      <sheetName val="Útépítés"/>
      <sheetName val="Közm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őösszesítő"/>
      <sheetName val="Észrevétel"/>
      <sheetName val="Ajánlati ár főösszesítő"/>
      <sheetName val="Összesítő"/>
      <sheetName val="Felvonulás"/>
      <sheetName val="Szerkezetépítés összesen"/>
      <sheetName val="Szerkezetépítés"/>
      <sheetName val="Szigetelés összesen"/>
      <sheetName val="Szigetelé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view="pageBreakPreview" zoomScale="130" zoomScaleNormal="100" zoomScaleSheetLayoutView="130" workbookViewId="0">
      <selection activeCell="E14" sqref="E14"/>
    </sheetView>
  </sheetViews>
  <sheetFormatPr defaultRowHeight="14.4" x14ac:dyDescent="0.3"/>
  <cols>
    <col min="1" max="1" width="5.21875" style="23" customWidth="1"/>
    <col min="2" max="2" width="5.44140625" style="37" customWidth="1"/>
    <col min="3" max="3" width="44.21875" style="37" customWidth="1"/>
    <col min="4" max="5" width="19.21875" style="37" customWidth="1"/>
    <col min="6" max="6" width="5.21875" style="23" customWidth="1"/>
    <col min="7" max="240" width="9.21875" style="23"/>
    <col min="241" max="241" width="4.21875" style="23" customWidth="1"/>
    <col min="242" max="242" width="38.5546875" style="23" customWidth="1"/>
    <col min="243" max="244" width="20.77734375" style="23" customWidth="1"/>
    <col min="245" max="496" width="9.21875" style="23"/>
    <col min="497" max="497" width="4.21875" style="23" customWidth="1"/>
    <col min="498" max="498" width="38.5546875" style="23" customWidth="1"/>
    <col min="499" max="500" width="20.77734375" style="23" customWidth="1"/>
    <col min="501" max="752" width="9.21875" style="23"/>
    <col min="753" max="753" width="4.21875" style="23" customWidth="1"/>
    <col min="754" max="754" width="38.5546875" style="23" customWidth="1"/>
    <col min="755" max="756" width="20.77734375" style="23" customWidth="1"/>
    <col min="757" max="1008" width="9.21875" style="23"/>
    <col min="1009" max="1009" width="4.21875" style="23" customWidth="1"/>
    <col min="1010" max="1010" width="38.5546875" style="23" customWidth="1"/>
    <col min="1011" max="1012" width="20.77734375" style="23" customWidth="1"/>
    <col min="1013" max="1264" width="9.21875" style="23"/>
    <col min="1265" max="1265" width="4.21875" style="23" customWidth="1"/>
    <col min="1266" max="1266" width="38.5546875" style="23" customWidth="1"/>
    <col min="1267" max="1268" width="20.77734375" style="23" customWidth="1"/>
    <col min="1269" max="1520" width="9.21875" style="23"/>
    <col min="1521" max="1521" width="4.21875" style="23" customWidth="1"/>
    <col min="1522" max="1522" width="38.5546875" style="23" customWidth="1"/>
    <col min="1523" max="1524" width="20.77734375" style="23" customWidth="1"/>
    <col min="1525" max="1776" width="9.21875" style="23"/>
    <col min="1777" max="1777" width="4.21875" style="23" customWidth="1"/>
    <col min="1778" max="1778" width="38.5546875" style="23" customWidth="1"/>
    <col min="1779" max="1780" width="20.77734375" style="23" customWidth="1"/>
    <col min="1781" max="2032" width="9.21875" style="23"/>
    <col min="2033" max="2033" width="4.21875" style="23" customWidth="1"/>
    <col min="2034" max="2034" width="38.5546875" style="23" customWidth="1"/>
    <col min="2035" max="2036" width="20.77734375" style="23" customWidth="1"/>
    <col min="2037" max="2288" width="9.21875" style="23"/>
    <col min="2289" max="2289" width="4.21875" style="23" customWidth="1"/>
    <col min="2290" max="2290" width="38.5546875" style="23" customWidth="1"/>
    <col min="2291" max="2292" width="20.77734375" style="23" customWidth="1"/>
    <col min="2293" max="2544" width="9.21875" style="23"/>
    <col min="2545" max="2545" width="4.21875" style="23" customWidth="1"/>
    <col min="2546" max="2546" width="38.5546875" style="23" customWidth="1"/>
    <col min="2547" max="2548" width="20.77734375" style="23" customWidth="1"/>
    <col min="2549" max="2800" width="9.21875" style="23"/>
    <col min="2801" max="2801" width="4.21875" style="23" customWidth="1"/>
    <col min="2802" max="2802" width="38.5546875" style="23" customWidth="1"/>
    <col min="2803" max="2804" width="20.77734375" style="23" customWidth="1"/>
    <col min="2805" max="3056" width="9.21875" style="23"/>
    <col min="3057" max="3057" width="4.21875" style="23" customWidth="1"/>
    <col min="3058" max="3058" width="38.5546875" style="23" customWidth="1"/>
    <col min="3059" max="3060" width="20.77734375" style="23" customWidth="1"/>
    <col min="3061" max="3312" width="9.21875" style="23"/>
    <col min="3313" max="3313" width="4.21875" style="23" customWidth="1"/>
    <col min="3314" max="3314" width="38.5546875" style="23" customWidth="1"/>
    <col min="3315" max="3316" width="20.77734375" style="23" customWidth="1"/>
    <col min="3317" max="3568" width="9.21875" style="23"/>
    <col min="3569" max="3569" width="4.21875" style="23" customWidth="1"/>
    <col min="3570" max="3570" width="38.5546875" style="23" customWidth="1"/>
    <col min="3571" max="3572" width="20.77734375" style="23" customWidth="1"/>
    <col min="3573" max="3824" width="9.21875" style="23"/>
    <col min="3825" max="3825" width="4.21875" style="23" customWidth="1"/>
    <col min="3826" max="3826" width="38.5546875" style="23" customWidth="1"/>
    <col min="3827" max="3828" width="20.77734375" style="23" customWidth="1"/>
    <col min="3829" max="4080" width="9.21875" style="23"/>
    <col min="4081" max="4081" width="4.21875" style="23" customWidth="1"/>
    <col min="4082" max="4082" width="38.5546875" style="23" customWidth="1"/>
    <col min="4083" max="4084" width="20.77734375" style="23" customWidth="1"/>
    <col min="4085" max="4336" width="9.21875" style="23"/>
    <col min="4337" max="4337" width="4.21875" style="23" customWidth="1"/>
    <col min="4338" max="4338" width="38.5546875" style="23" customWidth="1"/>
    <col min="4339" max="4340" width="20.77734375" style="23" customWidth="1"/>
    <col min="4341" max="4592" width="9.21875" style="23"/>
    <col min="4593" max="4593" width="4.21875" style="23" customWidth="1"/>
    <col min="4594" max="4594" width="38.5546875" style="23" customWidth="1"/>
    <col min="4595" max="4596" width="20.77734375" style="23" customWidth="1"/>
    <col min="4597" max="4848" width="9.21875" style="23"/>
    <col min="4849" max="4849" width="4.21875" style="23" customWidth="1"/>
    <col min="4850" max="4850" width="38.5546875" style="23" customWidth="1"/>
    <col min="4851" max="4852" width="20.77734375" style="23" customWidth="1"/>
    <col min="4853" max="5104" width="9.21875" style="23"/>
    <col min="5105" max="5105" width="4.21875" style="23" customWidth="1"/>
    <col min="5106" max="5106" width="38.5546875" style="23" customWidth="1"/>
    <col min="5107" max="5108" width="20.77734375" style="23" customWidth="1"/>
    <col min="5109" max="5360" width="9.21875" style="23"/>
    <col min="5361" max="5361" width="4.21875" style="23" customWidth="1"/>
    <col min="5362" max="5362" width="38.5546875" style="23" customWidth="1"/>
    <col min="5363" max="5364" width="20.77734375" style="23" customWidth="1"/>
    <col min="5365" max="5616" width="9.21875" style="23"/>
    <col min="5617" max="5617" width="4.21875" style="23" customWidth="1"/>
    <col min="5618" max="5618" width="38.5546875" style="23" customWidth="1"/>
    <col min="5619" max="5620" width="20.77734375" style="23" customWidth="1"/>
    <col min="5621" max="5872" width="9.21875" style="23"/>
    <col min="5873" max="5873" width="4.21875" style="23" customWidth="1"/>
    <col min="5874" max="5874" width="38.5546875" style="23" customWidth="1"/>
    <col min="5875" max="5876" width="20.77734375" style="23" customWidth="1"/>
    <col min="5877" max="6128" width="9.21875" style="23"/>
    <col min="6129" max="6129" width="4.21875" style="23" customWidth="1"/>
    <col min="6130" max="6130" width="38.5546875" style="23" customWidth="1"/>
    <col min="6131" max="6132" width="20.77734375" style="23" customWidth="1"/>
    <col min="6133" max="6384" width="9.21875" style="23"/>
    <col min="6385" max="6385" width="4.21875" style="23" customWidth="1"/>
    <col min="6386" max="6386" width="38.5546875" style="23" customWidth="1"/>
    <col min="6387" max="6388" width="20.77734375" style="23" customWidth="1"/>
    <col min="6389" max="6640" width="9.21875" style="23"/>
    <col min="6641" max="6641" width="4.21875" style="23" customWidth="1"/>
    <col min="6642" max="6642" width="38.5546875" style="23" customWidth="1"/>
    <col min="6643" max="6644" width="20.77734375" style="23" customWidth="1"/>
    <col min="6645" max="6896" width="9.21875" style="23"/>
    <col min="6897" max="6897" width="4.21875" style="23" customWidth="1"/>
    <col min="6898" max="6898" width="38.5546875" style="23" customWidth="1"/>
    <col min="6899" max="6900" width="20.77734375" style="23" customWidth="1"/>
    <col min="6901" max="7152" width="9.21875" style="23"/>
    <col min="7153" max="7153" width="4.21875" style="23" customWidth="1"/>
    <col min="7154" max="7154" width="38.5546875" style="23" customWidth="1"/>
    <col min="7155" max="7156" width="20.77734375" style="23" customWidth="1"/>
    <col min="7157" max="7408" width="9.21875" style="23"/>
    <col min="7409" max="7409" width="4.21875" style="23" customWidth="1"/>
    <col min="7410" max="7410" width="38.5546875" style="23" customWidth="1"/>
    <col min="7411" max="7412" width="20.77734375" style="23" customWidth="1"/>
    <col min="7413" max="7664" width="9.21875" style="23"/>
    <col min="7665" max="7665" width="4.21875" style="23" customWidth="1"/>
    <col min="7666" max="7666" width="38.5546875" style="23" customWidth="1"/>
    <col min="7667" max="7668" width="20.77734375" style="23" customWidth="1"/>
    <col min="7669" max="7920" width="9.21875" style="23"/>
    <col min="7921" max="7921" width="4.21875" style="23" customWidth="1"/>
    <col min="7922" max="7922" width="38.5546875" style="23" customWidth="1"/>
    <col min="7923" max="7924" width="20.77734375" style="23" customWidth="1"/>
    <col min="7925" max="8176" width="9.21875" style="23"/>
    <col min="8177" max="8177" width="4.21875" style="23" customWidth="1"/>
    <col min="8178" max="8178" width="38.5546875" style="23" customWidth="1"/>
    <col min="8179" max="8180" width="20.77734375" style="23" customWidth="1"/>
    <col min="8181" max="8432" width="9.21875" style="23"/>
    <col min="8433" max="8433" width="4.21875" style="23" customWidth="1"/>
    <col min="8434" max="8434" width="38.5546875" style="23" customWidth="1"/>
    <col min="8435" max="8436" width="20.77734375" style="23" customWidth="1"/>
    <col min="8437" max="8688" width="9.21875" style="23"/>
    <col min="8689" max="8689" width="4.21875" style="23" customWidth="1"/>
    <col min="8690" max="8690" width="38.5546875" style="23" customWidth="1"/>
    <col min="8691" max="8692" width="20.77734375" style="23" customWidth="1"/>
    <col min="8693" max="8944" width="9.21875" style="23"/>
    <col min="8945" max="8945" width="4.21875" style="23" customWidth="1"/>
    <col min="8946" max="8946" width="38.5546875" style="23" customWidth="1"/>
    <col min="8947" max="8948" width="20.77734375" style="23" customWidth="1"/>
    <col min="8949" max="9200" width="9.21875" style="23"/>
    <col min="9201" max="9201" width="4.21875" style="23" customWidth="1"/>
    <col min="9202" max="9202" width="38.5546875" style="23" customWidth="1"/>
    <col min="9203" max="9204" width="20.77734375" style="23" customWidth="1"/>
    <col min="9205" max="9456" width="9.21875" style="23"/>
    <col min="9457" max="9457" width="4.21875" style="23" customWidth="1"/>
    <col min="9458" max="9458" width="38.5546875" style="23" customWidth="1"/>
    <col min="9459" max="9460" width="20.77734375" style="23" customWidth="1"/>
    <col min="9461" max="9712" width="9.21875" style="23"/>
    <col min="9713" max="9713" width="4.21875" style="23" customWidth="1"/>
    <col min="9714" max="9714" width="38.5546875" style="23" customWidth="1"/>
    <col min="9715" max="9716" width="20.77734375" style="23" customWidth="1"/>
    <col min="9717" max="9968" width="9.21875" style="23"/>
    <col min="9969" max="9969" width="4.21875" style="23" customWidth="1"/>
    <col min="9970" max="9970" width="38.5546875" style="23" customWidth="1"/>
    <col min="9971" max="9972" width="20.77734375" style="23" customWidth="1"/>
    <col min="9973" max="10224" width="9.21875" style="23"/>
    <col min="10225" max="10225" width="4.21875" style="23" customWidth="1"/>
    <col min="10226" max="10226" width="38.5546875" style="23" customWidth="1"/>
    <col min="10227" max="10228" width="20.77734375" style="23" customWidth="1"/>
    <col min="10229" max="10480" width="9.21875" style="23"/>
    <col min="10481" max="10481" width="4.21875" style="23" customWidth="1"/>
    <col min="10482" max="10482" width="38.5546875" style="23" customWidth="1"/>
    <col min="10483" max="10484" width="20.77734375" style="23" customWidth="1"/>
    <col min="10485" max="10736" width="9.21875" style="23"/>
    <col min="10737" max="10737" width="4.21875" style="23" customWidth="1"/>
    <col min="10738" max="10738" width="38.5546875" style="23" customWidth="1"/>
    <col min="10739" max="10740" width="20.77734375" style="23" customWidth="1"/>
    <col min="10741" max="10992" width="9.21875" style="23"/>
    <col min="10993" max="10993" width="4.21875" style="23" customWidth="1"/>
    <col min="10994" max="10994" width="38.5546875" style="23" customWidth="1"/>
    <col min="10995" max="10996" width="20.77734375" style="23" customWidth="1"/>
    <col min="10997" max="11248" width="9.21875" style="23"/>
    <col min="11249" max="11249" width="4.21875" style="23" customWidth="1"/>
    <col min="11250" max="11250" width="38.5546875" style="23" customWidth="1"/>
    <col min="11251" max="11252" width="20.77734375" style="23" customWidth="1"/>
    <col min="11253" max="11504" width="9.21875" style="23"/>
    <col min="11505" max="11505" width="4.21875" style="23" customWidth="1"/>
    <col min="11506" max="11506" width="38.5546875" style="23" customWidth="1"/>
    <col min="11507" max="11508" width="20.77734375" style="23" customWidth="1"/>
    <col min="11509" max="11760" width="9.21875" style="23"/>
    <col min="11761" max="11761" width="4.21875" style="23" customWidth="1"/>
    <col min="11762" max="11762" width="38.5546875" style="23" customWidth="1"/>
    <col min="11763" max="11764" width="20.77734375" style="23" customWidth="1"/>
    <col min="11765" max="12016" width="9.21875" style="23"/>
    <col min="12017" max="12017" width="4.21875" style="23" customWidth="1"/>
    <col min="12018" max="12018" width="38.5546875" style="23" customWidth="1"/>
    <col min="12019" max="12020" width="20.77734375" style="23" customWidth="1"/>
    <col min="12021" max="12272" width="9.21875" style="23"/>
    <col min="12273" max="12273" width="4.21875" style="23" customWidth="1"/>
    <col min="12274" max="12274" width="38.5546875" style="23" customWidth="1"/>
    <col min="12275" max="12276" width="20.77734375" style="23" customWidth="1"/>
    <col min="12277" max="12528" width="9.21875" style="23"/>
    <col min="12529" max="12529" width="4.21875" style="23" customWidth="1"/>
    <col min="12530" max="12530" width="38.5546875" style="23" customWidth="1"/>
    <col min="12531" max="12532" width="20.77734375" style="23" customWidth="1"/>
    <col min="12533" max="12784" width="9.21875" style="23"/>
    <col min="12785" max="12785" width="4.21875" style="23" customWidth="1"/>
    <col min="12786" max="12786" width="38.5546875" style="23" customWidth="1"/>
    <col min="12787" max="12788" width="20.77734375" style="23" customWidth="1"/>
    <col min="12789" max="13040" width="9.21875" style="23"/>
    <col min="13041" max="13041" width="4.21875" style="23" customWidth="1"/>
    <col min="13042" max="13042" width="38.5546875" style="23" customWidth="1"/>
    <col min="13043" max="13044" width="20.77734375" style="23" customWidth="1"/>
    <col min="13045" max="13296" width="9.21875" style="23"/>
    <col min="13297" max="13297" width="4.21875" style="23" customWidth="1"/>
    <col min="13298" max="13298" width="38.5546875" style="23" customWidth="1"/>
    <col min="13299" max="13300" width="20.77734375" style="23" customWidth="1"/>
    <col min="13301" max="13552" width="9.21875" style="23"/>
    <col min="13553" max="13553" width="4.21875" style="23" customWidth="1"/>
    <col min="13554" max="13554" width="38.5546875" style="23" customWidth="1"/>
    <col min="13555" max="13556" width="20.77734375" style="23" customWidth="1"/>
    <col min="13557" max="13808" width="9.21875" style="23"/>
    <col min="13809" max="13809" width="4.21875" style="23" customWidth="1"/>
    <col min="13810" max="13810" width="38.5546875" style="23" customWidth="1"/>
    <col min="13811" max="13812" width="20.77734375" style="23" customWidth="1"/>
    <col min="13813" max="14064" width="9.21875" style="23"/>
    <col min="14065" max="14065" width="4.21875" style="23" customWidth="1"/>
    <col min="14066" max="14066" width="38.5546875" style="23" customWidth="1"/>
    <col min="14067" max="14068" width="20.77734375" style="23" customWidth="1"/>
    <col min="14069" max="14320" width="9.21875" style="23"/>
    <col min="14321" max="14321" width="4.21875" style="23" customWidth="1"/>
    <col min="14322" max="14322" width="38.5546875" style="23" customWidth="1"/>
    <col min="14323" max="14324" width="20.77734375" style="23" customWidth="1"/>
    <col min="14325" max="14576" width="9.21875" style="23"/>
    <col min="14577" max="14577" width="4.21875" style="23" customWidth="1"/>
    <col min="14578" max="14578" width="38.5546875" style="23" customWidth="1"/>
    <col min="14579" max="14580" width="20.77734375" style="23" customWidth="1"/>
    <col min="14581" max="14832" width="9.21875" style="23"/>
    <col min="14833" max="14833" width="4.21875" style="23" customWidth="1"/>
    <col min="14834" max="14834" width="38.5546875" style="23" customWidth="1"/>
    <col min="14835" max="14836" width="20.77734375" style="23" customWidth="1"/>
    <col min="14837" max="15088" width="9.21875" style="23"/>
    <col min="15089" max="15089" width="4.21875" style="23" customWidth="1"/>
    <col min="15090" max="15090" width="38.5546875" style="23" customWidth="1"/>
    <col min="15091" max="15092" width="20.77734375" style="23" customWidth="1"/>
    <col min="15093" max="15344" width="9.21875" style="23"/>
    <col min="15345" max="15345" width="4.21875" style="23" customWidth="1"/>
    <col min="15346" max="15346" width="38.5546875" style="23" customWidth="1"/>
    <col min="15347" max="15348" width="20.77734375" style="23" customWidth="1"/>
    <col min="15349" max="15600" width="9.21875" style="23"/>
    <col min="15601" max="15601" width="4.21875" style="23" customWidth="1"/>
    <col min="15602" max="15602" width="38.5546875" style="23" customWidth="1"/>
    <col min="15603" max="15604" width="20.77734375" style="23" customWidth="1"/>
    <col min="15605" max="15856" width="9.21875" style="23"/>
    <col min="15857" max="15857" width="4.21875" style="23" customWidth="1"/>
    <col min="15858" max="15858" width="38.5546875" style="23" customWidth="1"/>
    <col min="15859" max="15860" width="20.77734375" style="23" customWidth="1"/>
    <col min="15861" max="16112" width="9.21875" style="23"/>
    <col min="16113" max="16113" width="4.21875" style="23" customWidth="1"/>
    <col min="16114" max="16114" width="38.5546875" style="23" customWidth="1"/>
    <col min="16115" max="16116" width="20.77734375" style="23" customWidth="1"/>
    <col min="16117" max="16384" width="9.21875" style="23"/>
  </cols>
  <sheetData>
    <row r="1" spans="2:10" s="3" customFormat="1" ht="13.8" thickBot="1" x14ac:dyDescent="0.3">
      <c r="B1" s="1"/>
      <c r="C1" s="1"/>
      <c r="D1" s="2"/>
      <c r="E1" s="2"/>
    </row>
    <row r="2" spans="2:10" s="4" customFormat="1" ht="24" customHeight="1" thickTop="1" thickBot="1" x14ac:dyDescent="0.35">
      <c r="B2" s="75" t="s">
        <v>7</v>
      </c>
      <c r="C2" s="75"/>
      <c r="D2" s="75"/>
      <c r="E2" s="75"/>
    </row>
    <row r="3" spans="2:10" s="4" customFormat="1" ht="24" customHeight="1" thickTop="1" x14ac:dyDescent="0.3">
      <c r="B3" s="76" t="s">
        <v>93</v>
      </c>
      <c r="C3" s="76"/>
      <c r="D3" s="76"/>
      <c r="E3" s="76"/>
      <c r="F3" s="65"/>
      <c r="G3" s="65"/>
      <c r="H3" s="65"/>
      <c r="I3" s="65"/>
      <c r="J3" s="65"/>
    </row>
    <row r="4" spans="2:10" s="5" customFormat="1" ht="24" customHeight="1" x14ac:dyDescent="0.3">
      <c r="B4" s="77" t="s">
        <v>94</v>
      </c>
      <c r="C4" s="77"/>
      <c r="D4" s="77"/>
      <c r="E4" s="77"/>
      <c r="F4" s="65"/>
      <c r="G4" s="65"/>
      <c r="H4" s="65"/>
      <c r="I4" s="65"/>
      <c r="J4" s="65"/>
    </row>
    <row r="5" spans="2:10" s="3" customFormat="1" ht="24" customHeight="1" thickBot="1" x14ac:dyDescent="0.35">
      <c r="B5" s="74" t="s">
        <v>64</v>
      </c>
      <c r="C5" s="74"/>
      <c r="D5" s="74"/>
      <c r="E5" s="74"/>
      <c r="F5" s="24"/>
    </row>
    <row r="6" spans="2:10" s="3" customFormat="1" ht="15" customHeight="1" thickTop="1" x14ac:dyDescent="0.3">
      <c r="B6" s="6"/>
      <c r="C6" s="6"/>
      <c r="D6" s="6"/>
      <c r="E6" s="6"/>
    </row>
    <row r="7" spans="2:10" s="3" customFormat="1" ht="15" customHeight="1" x14ac:dyDescent="0.3">
      <c r="B7" s="6"/>
      <c r="C7" s="6"/>
      <c r="D7" s="6"/>
      <c r="E7" s="6"/>
    </row>
    <row r="8" spans="2:10" s="3" customFormat="1" ht="18" customHeight="1" x14ac:dyDescent="0.3">
      <c r="B8" s="7" t="s">
        <v>17</v>
      </c>
      <c r="C8" s="7" t="s">
        <v>63</v>
      </c>
      <c r="D8" s="8" t="s">
        <v>10</v>
      </c>
      <c r="E8" s="8" t="s">
        <v>11</v>
      </c>
    </row>
    <row r="9" spans="2:10" s="4" customFormat="1" ht="27.6" x14ac:dyDescent="0.3">
      <c r="B9" s="9" t="str">
        <f>'Tételes költségvetés'!B9</f>
        <v>1.</v>
      </c>
      <c r="C9" s="48" t="str">
        <f>'Tételes költségvetés'!D9</f>
        <v>KISFESZÜLTSÉGŰ ELOSZTÓ BERENDEZÉSEK</v>
      </c>
      <c r="D9" s="10">
        <f>'Tételes költségvetés'!J15</f>
        <v>0</v>
      </c>
      <c r="E9" s="10">
        <f>'Tételes költségvetés'!K15</f>
        <v>0</v>
      </c>
      <c r="F9" s="24"/>
    </row>
    <row r="10" spans="2:10" s="4" customFormat="1" ht="27.6" x14ac:dyDescent="0.3">
      <c r="B10" s="50" t="str">
        <f>'Tételes költségvetés'!B18</f>
        <v>2.</v>
      </c>
      <c r="C10" s="51" t="str">
        <f>'Tételes költségvetés'!D18</f>
        <v>KÁBELTÁLCÁK, KÁBELTARTÓ SZERKEZETEK</v>
      </c>
      <c r="D10" s="52">
        <f>'Tételes költségvetés'!J31</f>
        <v>0</v>
      </c>
      <c r="E10" s="52">
        <f>'Tételes költségvetés'!K31</f>
        <v>0</v>
      </c>
      <c r="F10" s="24"/>
    </row>
    <row r="11" spans="2:10" s="4" customFormat="1" ht="15.6" x14ac:dyDescent="0.3">
      <c r="B11" s="9" t="str">
        <f>'Tételes költségvetés'!B34</f>
        <v>3.</v>
      </c>
      <c r="C11" s="49" t="str">
        <f>'Tételes költségvetés'!D34</f>
        <v>KÁBELEK, VEZETÉKEK</v>
      </c>
      <c r="D11" s="10">
        <f>'Tételes költségvetés'!J46</f>
        <v>0</v>
      </c>
      <c r="E11" s="10">
        <f>'Tételes költségvetés'!K46</f>
        <v>0</v>
      </c>
      <c r="F11" s="24"/>
    </row>
    <row r="12" spans="2:10" s="4" customFormat="1" ht="20.100000000000001" customHeight="1" x14ac:dyDescent="0.3">
      <c r="B12" s="50" t="str">
        <f>'Tételes költségvetés'!B49</f>
        <v>4.</v>
      </c>
      <c r="C12" s="53" t="str">
        <f>'Tételes költségvetés'!D49</f>
        <v>SZERELVÉNYEK</v>
      </c>
      <c r="D12" s="52">
        <f>'Tételes költségvetés'!J65</f>
        <v>0</v>
      </c>
      <c r="E12" s="52">
        <f>'Tételes költségvetés'!K65</f>
        <v>0</v>
      </c>
      <c r="F12" s="24"/>
    </row>
    <row r="13" spans="2:10" s="4" customFormat="1" ht="20.100000000000001" customHeight="1" x14ac:dyDescent="0.3">
      <c r="B13" s="9" t="str">
        <f>'Tételes költségvetés'!B68</f>
        <v>5.</v>
      </c>
      <c r="C13" s="49" t="str">
        <f>'Tételes költségvetés'!D68</f>
        <v>SZERELÉSI ANYAGOK, EGYÉB TÉTELEK</v>
      </c>
      <c r="D13" s="10">
        <f>'Tételes költségvetés'!J82</f>
        <v>0</v>
      </c>
      <c r="E13" s="10">
        <f>'Tételes költségvetés'!K82</f>
        <v>0</v>
      </c>
      <c r="F13" s="24"/>
    </row>
    <row r="14" spans="2:10" s="4" customFormat="1" ht="20.100000000000001" customHeight="1" x14ac:dyDescent="0.3">
      <c r="B14" s="50" t="str">
        <f>'Tételes költségvetés'!B85</f>
        <v>6.</v>
      </c>
      <c r="C14" s="53" t="str">
        <f>'Tételes költségvetés'!D85</f>
        <v>VAGYONVÉDELMI RENDSZER</v>
      </c>
      <c r="D14" s="52">
        <f>'Tételes költségvetés'!J83</f>
        <v>0</v>
      </c>
      <c r="E14" s="52">
        <f>'Tételes költségvetés'!K83</f>
        <v>0</v>
      </c>
      <c r="F14" s="24"/>
    </row>
    <row r="15" spans="2:10" s="4" customFormat="1" ht="20.100000000000001" customHeight="1" x14ac:dyDescent="0.3">
      <c r="B15" s="9" t="str">
        <f>'Tételes költségvetés'!B98</f>
        <v>7.</v>
      </c>
      <c r="C15" s="49" t="str">
        <f>'Tételes költségvetés'!D98</f>
        <v>CCTV RENDSZER</v>
      </c>
      <c r="D15" s="10">
        <f>'Tételes költségvetés'!J84</f>
        <v>0</v>
      </c>
      <c r="E15" s="10">
        <f>'Tételes költségvetés'!K84</f>
        <v>0</v>
      </c>
      <c r="F15" s="24"/>
    </row>
    <row r="16" spans="2:10" s="4" customFormat="1" ht="20.100000000000001" customHeight="1" x14ac:dyDescent="0.3">
      <c r="B16" s="50" t="str">
        <f>'Tételes költségvetés'!B109</f>
        <v>8.</v>
      </c>
      <c r="C16" s="53" t="str">
        <f>'Tételes költségvetés'!D109</f>
        <v>LÁMPATESTEK</v>
      </c>
      <c r="D16" s="52">
        <f>'Tételes költségvetés'!J116</f>
        <v>0</v>
      </c>
      <c r="E16" s="52">
        <f>'Tételes költségvetés'!K116</f>
        <v>0</v>
      </c>
      <c r="F16" s="24"/>
    </row>
    <row r="17" spans="1:6" s="4" customFormat="1" ht="20.100000000000001" customHeight="1" x14ac:dyDescent="0.3">
      <c r="B17" s="9" t="str">
        <f>'Tételes költségvetés'!B119</f>
        <v>9.</v>
      </c>
      <c r="C17" s="48" t="str">
        <f>'Tételes költségvetés'!D119</f>
        <v>BIZTONSÁGI ÉS IRÁNYFÉNY VILÁGÍTÁS</v>
      </c>
      <c r="D17" s="10">
        <f>'Tételes költségvetés'!J125</f>
        <v>0</v>
      </c>
      <c r="E17" s="10">
        <f>'Tételes költségvetés'!K125</f>
        <v>0</v>
      </c>
      <c r="F17" s="24"/>
    </row>
    <row r="18" spans="1:6" s="4" customFormat="1" ht="20.100000000000001" customHeight="1" x14ac:dyDescent="0.3">
      <c r="B18" s="50" t="str">
        <f>'Tételes költségvetés'!B128</f>
        <v>10.</v>
      </c>
      <c r="C18" s="51" t="str">
        <f>'Tételes költségvetés'!D128</f>
        <v>FÖLDELÉS ÉS VILLÁMVÉDELEM</v>
      </c>
      <c r="D18" s="52">
        <f>'Tételes költségvetés'!J132</f>
        <v>0</v>
      </c>
      <c r="E18" s="52">
        <f>'Tételes költségvetés'!K132</f>
        <v>0</v>
      </c>
      <c r="F18" s="24"/>
    </row>
    <row r="19" spans="1:6" s="4" customFormat="1" ht="20.100000000000001" customHeight="1" x14ac:dyDescent="0.3">
      <c r="B19" s="9" t="str">
        <f>'Tételes költségvetés'!B135</f>
        <v>11.</v>
      </c>
      <c r="C19" s="48" t="str">
        <f>'Tételes költségvetés'!D135</f>
        <v>DOKUMENTÁLÁS</v>
      </c>
      <c r="D19" s="10">
        <f>'Tételes költségvetés'!J141</f>
        <v>0</v>
      </c>
      <c r="E19" s="10">
        <f>'Tételes költségvetés'!K141</f>
        <v>0</v>
      </c>
      <c r="F19" s="24"/>
    </row>
    <row r="20" spans="1:6" s="12" customFormat="1" ht="22.05" customHeight="1" x14ac:dyDescent="0.3">
      <c r="B20" s="13"/>
      <c r="C20" s="14" t="s">
        <v>14</v>
      </c>
      <c r="D20" s="15">
        <f>SUM(D9:D19)</f>
        <v>0</v>
      </c>
      <c r="E20" s="15">
        <f>SUM(E9:E19)</f>
        <v>0</v>
      </c>
    </row>
    <row r="21" spans="1:6" s="12" customFormat="1" ht="22.05" customHeight="1" x14ac:dyDescent="0.3">
      <c r="B21" s="16"/>
      <c r="C21" s="17" t="s">
        <v>15</v>
      </c>
      <c r="D21" s="78">
        <f>D20+E20</f>
        <v>0</v>
      </c>
      <c r="E21" s="79"/>
    </row>
    <row r="22" spans="1:6" s="19" customFormat="1" ht="22.05" customHeight="1" x14ac:dyDescent="0.3">
      <c r="A22" s="18"/>
      <c r="B22" s="36"/>
      <c r="C22" s="11" t="s">
        <v>3</v>
      </c>
      <c r="D22" s="80">
        <f>D21*0.27</f>
        <v>0</v>
      </c>
      <c r="E22" s="81"/>
    </row>
    <row r="23" spans="1:6" s="19" customFormat="1" ht="22.05" customHeight="1" x14ac:dyDescent="0.3">
      <c r="A23" s="18"/>
      <c r="B23" s="20"/>
      <c r="C23" s="21" t="s">
        <v>16</v>
      </c>
      <c r="D23" s="72">
        <f>SUM(D21:D22)</f>
        <v>0</v>
      </c>
      <c r="E23" s="73"/>
    </row>
    <row r="24" spans="1:6" s="3" customFormat="1" ht="13.2" x14ac:dyDescent="0.25">
      <c r="D24" s="22"/>
      <c r="E24" s="22"/>
    </row>
  </sheetData>
  <mergeCells count="7">
    <mergeCell ref="D23:E23"/>
    <mergeCell ref="B5:E5"/>
    <mergeCell ref="B2:E2"/>
    <mergeCell ref="B3:E3"/>
    <mergeCell ref="B4:E4"/>
    <mergeCell ref="D21:E21"/>
    <mergeCell ref="D22:E22"/>
  </mergeCells>
  <phoneticPr fontId="11" type="noConversion"/>
  <pageMargins left="0.39370078740157483" right="0" top="0.78740157480314965" bottom="0.59055118110236227" header="0.39370078740157483" footer="0"/>
  <pageSetup paperSize="9" scale="99" orientation="portrait" r:id="rId1"/>
  <headerFooter>
    <oddHeader>&amp;C&amp;F-&amp;A</oddHeader>
    <oddFooter>&amp;C&amp;D&amp;R&amp;N/&amp;P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2"/>
  <sheetViews>
    <sheetView tabSelected="1" view="pageBreakPreview" topLeftCell="A25" zoomScale="145" zoomScaleNormal="85" zoomScaleSheetLayoutView="145" workbookViewId="0">
      <selection activeCell="D34" sqref="D34:L34"/>
    </sheetView>
  </sheetViews>
  <sheetFormatPr defaultColWidth="9.21875" defaultRowHeight="14.4" x14ac:dyDescent="0.3"/>
  <cols>
    <col min="1" max="1" width="3.77734375" style="23" customWidth="1"/>
    <col min="2" max="2" width="4" style="47" bestFit="1" customWidth="1"/>
    <col min="3" max="3" width="3.77734375" style="47" bestFit="1" customWidth="1"/>
    <col min="4" max="4" width="48.21875" style="34" customWidth="1"/>
    <col min="5" max="5" width="7.77734375" style="60" customWidth="1"/>
    <col min="6" max="6" width="6.5546875" style="47" customWidth="1"/>
    <col min="7" max="7" width="10.21875" style="64" bestFit="1" customWidth="1"/>
    <col min="8" max="8" width="10.5546875" style="64" bestFit="1" customWidth="1"/>
    <col min="9" max="9" width="10.21875" style="64" bestFit="1" customWidth="1"/>
    <col min="10" max="10" width="11.21875" style="64" bestFit="1" customWidth="1"/>
    <col min="11" max="11" width="10.5546875" style="64" bestFit="1" customWidth="1"/>
    <col min="12" max="12" width="11.21875" style="64" bestFit="1" customWidth="1"/>
    <col min="13" max="13" width="3.77734375" style="23" customWidth="1"/>
    <col min="14" max="16384" width="9.21875" style="23"/>
  </cols>
  <sheetData>
    <row r="1" spans="2:12" ht="15" thickBot="1" x14ac:dyDescent="0.35">
      <c r="B1" s="26"/>
      <c r="C1" s="26"/>
      <c r="D1" s="25"/>
      <c r="E1" s="56"/>
      <c r="F1" s="27"/>
      <c r="G1" s="55"/>
      <c r="H1" s="55"/>
      <c r="I1" s="55"/>
      <c r="J1" s="55"/>
      <c r="K1" s="55"/>
      <c r="L1" s="55"/>
    </row>
    <row r="2" spans="2:12" ht="24" customHeight="1" thickTop="1" thickBot="1" x14ac:dyDescent="0.35">
      <c r="B2" s="91" t="s">
        <v>7</v>
      </c>
      <c r="C2" s="91"/>
      <c r="D2" s="91"/>
      <c r="E2" s="91"/>
      <c r="F2" s="91"/>
      <c r="G2" s="91"/>
      <c r="H2" s="91"/>
      <c r="I2" s="91"/>
      <c r="J2" s="91"/>
      <c r="K2" s="91"/>
      <c r="L2" s="91"/>
    </row>
    <row r="3" spans="2:12" ht="24" customHeight="1" thickTop="1" thickBot="1" x14ac:dyDescent="0.35">
      <c r="B3" s="92" t="str">
        <f>'Költségvetés összesítő'!B3:E3</f>
        <v>Készűlt a Keszthely, Sopron utca 41. szám alatt létesítendő</v>
      </c>
      <c r="C3" s="92"/>
      <c r="D3" s="92"/>
      <c r="E3" s="92"/>
      <c r="F3" s="92"/>
      <c r="G3" s="92"/>
      <c r="H3" s="92"/>
      <c r="I3" s="92"/>
      <c r="J3" s="92"/>
      <c r="K3" s="92"/>
      <c r="L3" s="92"/>
    </row>
    <row r="4" spans="2:12" ht="24" customHeight="1" thickTop="1" thickBot="1" x14ac:dyDescent="0.35">
      <c r="B4" s="93" t="str">
        <f>'Költségvetés összesítő'!B4:E4</f>
        <v>Meglévő irodaépület felújításának és bővítésének</v>
      </c>
      <c r="C4" s="93"/>
      <c r="D4" s="93"/>
      <c r="E4" s="93"/>
      <c r="F4" s="93"/>
      <c r="G4" s="93"/>
      <c r="H4" s="93"/>
      <c r="I4" s="93"/>
      <c r="J4" s="93"/>
      <c r="K4" s="93"/>
      <c r="L4" s="93"/>
    </row>
    <row r="5" spans="2:12" ht="24" customHeight="1" thickTop="1" thickBot="1" x14ac:dyDescent="0.35">
      <c r="B5" s="94" t="str">
        <f>'Költségvetés összesítő'!B5:E5</f>
        <v>Épületvillamossági munkák számára</v>
      </c>
      <c r="C5" s="94"/>
      <c r="D5" s="94"/>
      <c r="E5" s="94"/>
      <c r="F5" s="94"/>
      <c r="G5" s="94"/>
      <c r="H5" s="94"/>
      <c r="I5" s="94"/>
      <c r="J5" s="94"/>
      <c r="K5" s="94"/>
      <c r="L5" s="94"/>
    </row>
    <row r="6" spans="2:12" ht="15" thickTop="1" x14ac:dyDescent="0.3">
      <c r="B6" s="26"/>
      <c r="C6" s="26"/>
      <c r="D6" s="25"/>
      <c r="E6" s="56"/>
      <c r="F6" s="27"/>
      <c r="G6" s="55"/>
      <c r="H6" s="55"/>
      <c r="I6" s="55"/>
      <c r="J6" s="55"/>
      <c r="K6" s="55"/>
      <c r="L6" s="55"/>
    </row>
    <row r="7" spans="2:12" ht="26.4" x14ac:dyDescent="0.3">
      <c r="B7" s="90" t="s">
        <v>17</v>
      </c>
      <c r="C7" s="90"/>
      <c r="D7" s="42" t="s">
        <v>18</v>
      </c>
      <c r="E7" s="42" t="s">
        <v>19</v>
      </c>
      <c r="F7" s="42" t="s">
        <v>60</v>
      </c>
      <c r="G7" s="41" t="s">
        <v>20</v>
      </c>
      <c r="H7" s="41" t="s">
        <v>58</v>
      </c>
      <c r="I7" s="41" t="s">
        <v>61</v>
      </c>
      <c r="J7" s="41" t="s">
        <v>21</v>
      </c>
      <c r="K7" s="41" t="s">
        <v>59</v>
      </c>
      <c r="L7" s="41" t="s">
        <v>62</v>
      </c>
    </row>
    <row r="8" spans="2:12" x14ac:dyDescent="0.3">
      <c r="B8" s="26"/>
      <c r="C8" s="26"/>
      <c r="D8" s="27"/>
      <c r="E8" s="56"/>
      <c r="F8" s="27"/>
      <c r="G8" s="55"/>
      <c r="H8" s="55"/>
      <c r="I8" s="55"/>
      <c r="J8" s="55"/>
      <c r="K8" s="55"/>
      <c r="L8" s="55"/>
    </row>
    <row r="9" spans="2:12" s="31" customFormat="1" ht="15.6" x14ac:dyDescent="0.3">
      <c r="B9" s="86" t="s">
        <v>0</v>
      </c>
      <c r="C9" s="87"/>
      <c r="D9" s="87" t="s">
        <v>43</v>
      </c>
      <c r="E9" s="87"/>
      <c r="F9" s="87"/>
      <c r="G9" s="87"/>
      <c r="H9" s="87"/>
      <c r="I9" s="87"/>
      <c r="J9" s="87"/>
      <c r="K9" s="87"/>
      <c r="L9" s="88"/>
    </row>
    <row r="10" spans="2:12" s="32" customFormat="1" ht="106.05" customHeight="1" x14ac:dyDescent="0.3">
      <c r="B10" s="89" t="s">
        <v>28</v>
      </c>
      <c r="C10" s="89"/>
      <c r="D10" s="89"/>
      <c r="E10" s="89"/>
      <c r="F10" s="89"/>
      <c r="G10" s="89"/>
      <c r="H10" s="89"/>
      <c r="I10" s="89"/>
      <c r="J10" s="89"/>
      <c r="K10" s="89"/>
      <c r="L10" s="89"/>
    </row>
    <row r="11" spans="2:12" s="32" customFormat="1" ht="117.75" customHeight="1" x14ac:dyDescent="0.3">
      <c r="B11" s="89" t="s">
        <v>29</v>
      </c>
      <c r="C11" s="89"/>
      <c r="D11" s="89"/>
      <c r="E11" s="89"/>
      <c r="F11" s="89"/>
      <c r="G11" s="89"/>
      <c r="H11" s="89"/>
      <c r="I11" s="89"/>
      <c r="J11" s="89"/>
      <c r="K11" s="89"/>
      <c r="L11" s="89"/>
    </row>
    <row r="12" spans="2:12" s="32" customFormat="1" ht="52.8" x14ac:dyDescent="0.3">
      <c r="B12" s="43" t="str">
        <f>$B$9</f>
        <v>1.</v>
      </c>
      <c r="C12" s="43" t="s">
        <v>23</v>
      </c>
      <c r="D12" s="35" t="s">
        <v>95</v>
      </c>
      <c r="E12" s="42">
        <v>1</v>
      </c>
      <c r="F12" s="42" t="s">
        <v>26</v>
      </c>
      <c r="G12" s="41">
        <v>0</v>
      </c>
      <c r="H12" s="41">
        <v>0</v>
      </c>
      <c r="I12" s="41">
        <f>G12+H12</f>
        <v>0</v>
      </c>
      <c r="J12" s="41">
        <f>ROUND(E12*G12, 0)</f>
        <v>0</v>
      </c>
      <c r="K12" s="41">
        <f>ROUND(E12*H12, 0)</f>
        <v>0</v>
      </c>
      <c r="L12" s="41">
        <f>J12+K12</f>
        <v>0</v>
      </c>
    </row>
    <row r="13" spans="2:12" s="31" customFormat="1" x14ac:dyDescent="0.3">
      <c r="B13" s="43" t="str">
        <f t="shared" ref="B13:B14" si="0">$B$9</f>
        <v>1.</v>
      </c>
      <c r="C13" s="43" t="s">
        <v>24</v>
      </c>
      <c r="D13" s="35" t="s">
        <v>96</v>
      </c>
      <c r="E13" s="42">
        <v>1</v>
      </c>
      <c r="F13" s="42" t="s">
        <v>26</v>
      </c>
      <c r="G13" s="41">
        <v>0</v>
      </c>
      <c r="H13" s="41">
        <v>0</v>
      </c>
      <c r="I13" s="41">
        <f>G13+H13</f>
        <v>0</v>
      </c>
      <c r="J13" s="41">
        <f>ROUND(E13*G13, 0)</f>
        <v>0</v>
      </c>
      <c r="K13" s="41">
        <f>ROUND(E13*H13, 0)</f>
        <v>0</v>
      </c>
      <c r="L13" s="41">
        <f>J13+K13</f>
        <v>0</v>
      </c>
    </row>
    <row r="14" spans="2:12" s="31" customFormat="1" x14ac:dyDescent="0.3">
      <c r="B14" s="43" t="str">
        <f t="shared" si="0"/>
        <v>1.</v>
      </c>
      <c r="C14" s="43" t="s">
        <v>8</v>
      </c>
      <c r="D14" s="35" t="s">
        <v>97</v>
      </c>
      <c r="E14" s="42">
        <v>1</v>
      </c>
      <c r="F14" s="42" t="s">
        <v>26</v>
      </c>
      <c r="G14" s="41">
        <v>0</v>
      </c>
      <c r="H14" s="41">
        <v>0</v>
      </c>
      <c r="I14" s="41">
        <f>G14+H14</f>
        <v>0</v>
      </c>
      <c r="J14" s="41">
        <f>ROUND(E14*G14, 0)</f>
        <v>0</v>
      </c>
      <c r="K14" s="41">
        <f>ROUND(E14*H14, 0)</f>
        <v>0</v>
      </c>
      <c r="L14" s="41">
        <f>J14+K14</f>
        <v>0</v>
      </c>
    </row>
    <row r="15" spans="2:12" s="28" customFormat="1" x14ac:dyDescent="0.3">
      <c r="B15" s="82"/>
      <c r="C15" s="83"/>
      <c r="D15" s="84" t="s">
        <v>22</v>
      </c>
      <c r="E15" s="84"/>
      <c r="F15" s="84"/>
      <c r="G15" s="84"/>
      <c r="H15" s="84"/>
      <c r="I15" s="85"/>
      <c r="J15" s="54">
        <f>SUM(J12:J14)</f>
        <v>0</v>
      </c>
      <c r="K15" s="54">
        <f t="shared" ref="K15:L15" si="1">SUM(K12:K14)</f>
        <v>0</v>
      </c>
      <c r="L15" s="54">
        <f t="shared" si="1"/>
        <v>0</v>
      </c>
    </row>
    <row r="16" spans="2:12" s="30" customFormat="1" x14ac:dyDescent="0.3">
      <c r="B16" s="44"/>
      <c r="C16" s="44"/>
      <c r="D16" s="29"/>
      <c r="E16" s="57"/>
      <c r="F16" s="61"/>
      <c r="G16" s="62"/>
      <c r="H16" s="62"/>
      <c r="I16" s="62"/>
      <c r="J16" s="62"/>
      <c r="K16" s="62"/>
      <c r="L16" s="62"/>
    </row>
    <row r="17" spans="2:12" s="30" customFormat="1" x14ac:dyDescent="0.3">
      <c r="B17" s="44"/>
      <c r="C17" s="44"/>
      <c r="D17" s="29"/>
      <c r="E17" s="57"/>
      <c r="F17" s="61"/>
      <c r="G17" s="62"/>
      <c r="H17" s="62"/>
      <c r="I17" s="62"/>
      <c r="J17" s="62"/>
      <c r="K17" s="62"/>
      <c r="L17" s="62"/>
    </row>
    <row r="18" spans="2:12" s="31" customFormat="1" ht="15.6" x14ac:dyDescent="0.3">
      <c r="B18" s="86" t="s">
        <v>1</v>
      </c>
      <c r="C18" s="87"/>
      <c r="D18" s="87" t="s">
        <v>44</v>
      </c>
      <c r="E18" s="87"/>
      <c r="F18" s="87"/>
      <c r="G18" s="87"/>
      <c r="H18" s="87"/>
      <c r="I18" s="87"/>
      <c r="J18" s="87"/>
      <c r="K18" s="87"/>
      <c r="L18" s="88"/>
    </row>
    <row r="19" spans="2:12" s="32" customFormat="1" ht="61.05" customHeight="1" x14ac:dyDescent="0.3">
      <c r="B19" s="89" t="s">
        <v>30</v>
      </c>
      <c r="C19" s="89"/>
      <c r="D19" s="89"/>
      <c r="E19" s="89"/>
      <c r="F19" s="89"/>
      <c r="G19" s="89"/>
      <c r="H19" s="89"/>
      <c r="I19" s="89"/>
      <c r="J19" s="89"/>
      <c r="K19" s="89"/>
      <c r="L19" s="89"/>
    </row>
    <row r="20" spans="2:12" s="32" customFormat="1" x14ac:dyDescent="0.3">
      <c r="B20" s="89" t="s">
        <v>31</v>
      </c>
      <c r="C20" s="89"/>
      <c r="D20" s="89"/>
      <c r="E20" s="89"/>
      <c r="F20" s="89"/>
      <c r="G20" s="89"/>
      <c r="H20" s="89"/>
      <c r="I20" s="89"/>
      <c r="J20" s="89"/>
      <c r="K20" s="89"/>
      <c r="L20" s="89"/>
    </row>
    <row r="21" spans="2:12" s="32" customFormat="1" ht="48.75" customHeight="1" x14ac:dyDescent="0.3">
      <c r="B21" s="89" t="s">
        <v>32</v>
      </c>
      <c r="C21" s="89"/>
      <c r="D21" s="89"/>
      <c r="E21" s="89"/>
      <c r="F21" s="89"/>
      <c r="G21" s="89"/>
      <c r="H21" s="89"/>
      <c r="I21" s="89"/>
      <c r="J21" s="89"/>
      <c r="K21" s="89"/>
      <c r="L21" s="89"/>
    </row>
    <row r="22" spans="2:12" s="32" customFormat="1" ht="29.25" customHeight="1" x14ac:dyDescent="0.3">
      <c r="B22" s="89" t="s">
        <v>33</v>
      </c>
      <c r="C22" s="89"/>
      <c r="D22" s="89"/>
      <c r="E22" s="89"/>
      <c r="F22" s="89"/>
      <c r="G22" s="89"/>
      <c r="H22" s="89"/>
      <c r="I22" s="89"/>
      <c r="J22" s="89"/>
      <c r="K22" s="89"/>
      <c r="L22" s="89"/>
    </row>
    <row r="23" spans="2:12" s="32" customFormat="1" ht="26.4" x14ac:dyDescent="0.3">
      <c r="B23" s="43" t="str">
        <f t="shared" ref="B23:B30" si="2">$B$18</f>
        <v>2.</v>
      </c>
      <c r="C23" s="43" t="s">
        <v>0</v>
      </c>
      <c r="D23" s="35" t="s">
        <v>77</v>
      </c>
      <c r="E23" s="58">
        <v>3605</v>
      </c>
      <c r="F23" s="42" t="s">
        <v>27</v>
      </c>
      <c r="G23" s="41">
        <v>0</v>
      </c>
      <c r="H23" s="41">
        <v>0</v>
      </c>
      <c r="I23" s="41">
        <f t="shared" ref="I23:I29" si="3">G23+H23</f>
        <v>0</v>
      </c>
      <c r="J23" s="41">
        <f t="shared" ref="J23:J29" si="4">ROUND(E23*G23, 0)</f>
        <v>0</v>
      </c>
      <c r="K23" s="41">
        <f t="shared" ref="K23:K29" si="5">ROUND(E23*H23, 0)</f>
        <v>0</v>
      </c>
      <c r="L23" s="41">
        <f t="shared" ref="L23:L29" si="6">J23+K23</f>
        <v>0</v>
      </c>
    </row>
    <row r="24" spans="2:12" s="32" customFormat="1" ht="26.4" x14ac:dyDescent="0.3">
      <c r="B24" s="43" t="str">
        <f t="shared" si="2"/>
        <v>2.</v>
      </c>
      <c r="C24" s="43" t="s">
        <v>1</v>
      </c>
      <c r="D24" s="35" t="s">
        <v>78</v>
      </c>
      <c r="E24" s="58">
        <v>2100</v>
      </c>
      <c r="F24" s="42" t="s">
        <v>27</v>
      </c>
      <c r="G24" s="41">
        <v>0</v>
      </c>
      <c r="H24" s="41">
        <v>0</v>
      </c>
      <c r="I24" s="41">
        <f t="shared" si="3"/>
        <v>0</v>
      </c>
      <c r="J24" s="41">
        <f t="shared" si="4"/>
        <v>0</v>
      </c>
      <c r="K24" s="41">
        <f t="shared" si="5"/>
        <v>0</v>
      </c>
      <c r="L24" s="41">
        <f t="shared" si="6"/>
        <v>0</v>
      </c>
    </row>
    <row r="25" spans="2:12" s="32" customFormat="1" ht="26.4" x14ac:dyDescent="0.3">
      <c r="B25" s="43" t="str">
        <f t="shared" si="2"/>
        <v>2.</v>
      </c>
      <c r="C25" s="43" t="s">
        <v>2</v>
      </c>
      <c r="D25" s="35" t="s">
        <v>148</v>
      </c>
      <c r="E25" s="58">
        <v>35</v>
      </c>
      <c r="F25" s="42"/>
      <c r="G25" s="41"/>
      <c r="H25" s="41"/>
      <c r="I25" s="41"/>
      <c r="J25" s="41"/>
      <c r="K25" s="41"/>
      <c r="L25" s="41"/>
    </row>
    <row r="26" spans="2:12" s="32" customFormat="1" ht="52.8" x14ac:dyDescent="0.3">
      <c r="B26" s="43" t="str">
        <f t="shared" si="2"/>
        <v>2.</v>
      </c>
      <c r="C26" s="43" t="s">
        <v>4</v>
      </c>
      <c r="D26" s="35" t="s">
        <v>55</v>
      </c>
      <c r="E26" s="58">
        <v>25</v>
      </c>
      <c r="F26" s="42" t="s">
        <v>26</v>
      </c>
      <c r="G26" s="41">
        <v>0</v>
      </c>
      <c r="H26" s="41">
        <v>0</v>
      </c>
      <c r="I26" s="41">
        <f t="shared" si="3"/>
        <v>0</v>
      </c>
      <c r="J26" s="41">
        <f t="shared" si="4"/>
        <v>0</v>
      </c>
      <c r="K26" s="41">
        <f t="shared" si="5"/>
        <v>0</v>
      </c>
      <c r="L26" s="41">
        <f t="shared" si="6"/>
        <v>0</v>
      </c>
    </row>
    <row r="27" spans="2:12" s="32" customFormat="1" ht="52.8" x14ac:dyDescent="0.3">
      <c r="B27" s="43" t="str">
        <f t="shared" si="2"/>
        <v>2.</v>
      </c>
      <c r="C27" s="43" t="s">
        <v>5</v>
      </c>
      <c r="D27" s="35" t="s">
        <v>56</v>
      </c>
      <c r="E27" s="58">
        <v>10</v>
      </c>
      <c r="F27" s="42" t="s">
        <v>26</v>
      </c>
      <c r="G27" s="41">
        <v>0</v>
      </c>
      <c r="H27" s="41">
        <v>0</v>
      </c>
      <c r="I27" s="41">
        <f t="shared" si="3"/>
        <v>0</v>
      </c>
      <c r="J27" s="41">
        <f t="shared" si="4"/>
        <v>0</v>
      </c>
      <c r="K27" s="41">
        <f t="shared" si="5"/>
        <v>0</v>
      </c>
      <c r="L27" s="41">
        <f t="shared" si="6"/>
        <v>0</v>
      </c>
    </row>
    <row r="28" spans="2:12" s="32" customFormat="1" x14ac:dyDescent="0.3">
      <c r="B28" s="43" t="str">
        <f t="shared" si="2"/>
        <v>2.</v>
      </c>
      <c r="C28" s="43" t="s">
        <v>6</v>
      </c>
      <c r="D28" s="35" t="s">
        <v>34</v>
      </c>
      <c r="E28" s="58">
        <v>40</v>
      </c>
      <c r="F28" s="42" t="s">
        <v>26</v>
      </c>
      <c r="G28" s="41">
        <v>0</v>
      </c>
      <c r="H28" s="41">
        <v>0</v>
      </c>
      <c r="I28" s="41">
        <f t="shared" si="3"/>
        <v>0</v>
      </c>
      <c r="J28" s="41">
        <f t="shared" si="4"/>
        <v>0</v>
      </c>
      <c r="K28" s="41">
        <f t="shared" si="5"/>
        <v>0</v>
      </c>
      <c r="L28" s="41">
        <f t="shared" si="6"/>
        <v>0</v>
      </c>
    </row>
    <row r="29" spans="2:12" s="32" customFormat="1" x14ac:dyDescent="0.3">
      <c r="B29" s="43" t="str">
        <f t="shared" si="2"/>
        <v>2.</v>
      </c>
      <c r="C29" s="43" t="s">
        <v>12</v>
      </c>
      <c r="D29" s="35" t="s">
        <v>35</v>
      </c>
      <c r="E29" s="58">
        <v>1</v>
      </c>
      <c r="F29" s="42" t="s">
        <v>25</v>
      </c>
      <c r="G29" s="41">
        <v>0</v>
      </c>
      <c r="H29" s="41">
        <v>0</v>
      </c>
      <c r="I29" s="41">
        <f t="shared" si="3"/>
        <v>0</v>
      </c>
      <c r="J29" s="41">
        <f t="shared" si="4"/>
        <v>0</v>
      </c>
      <c r="K29" s="41">
        <f t="shared" si="5"/>
        <v>0</v>
      </c>
      <c r="L29" s="41">
        <f t="shared" si="6"/>
        <v>0</v>
      </c>
    </row>
    <row r="30" spans="2:12" s="32" customFormat="1" ht="52.8" x14ac:dyDescent="0.3">
      <c r="B30" s="43" t="str">
        <f t="shared" si="2"/>
        <v>2.</v>
      </c>
      <c r="C30" s="43" t="s">
        <v>13</v>
      </c>
      <c r="D30" s="35" t="s">
        <v>68</v>
      </c>
      <c r="E30" s="58">
        <v>35</v>
      </c>
      <c r="F30" s="42" t="s">
        <v>67</v>
      </c>
      <c r="G30" s="41">
        <v>0</v>
      </c>
      <c r="H30" s="41">
        <v>0</v>
      </c>
      <c r="I30" s="41">
        <f>G30+H30</f>
        <v>0</v>
      </c>
      <c r="J30" s="41">
        <f>ROUND(E30*G30, 0)</f>
        <v>0</v>
      </c>
      <c r="K30" s="41">
        <f>ROUND(E30*H30, 0)</f>
        <v>0</v>
      </c>
      <c r="L30" s="41">
        <f>J30+K30</f>
        <v>0</v>
      </c>
    </row>
    <row r="31" spans="2:12" s="28" customFormat="1" x14ac:dyDescent="0.3">
      <c r="B31" s="82"/>
      <c r="C31" s="83"/>
      <c r="D31" s="84" t="s">
        <v>22</v>
      </c>
      <c r="E31" s="84"/>
      <c r="F31" s="84"/>
      <c r="G31" s="84"/>
      <c r="H31" s="84"/>
      <c r="I31" s="85"/>
      <c r="J31" s="54">
        <f>SUM(J23:J30)</f>
        <v>0</v>
      </c>
      <c r="K31" s="54">
        <f>SUM(K23:K30)</f>
        <v>0</v>
      </c>
      <c r="L31" s="54">
        <f>SUM(L23:L30)</f>
        <v>0</v>
      </c>
    </row>
    <row r="32" spans="2:12" s="30" customFormat="1" x14ac:dyDescent="0.3">
      <c r="B32" s="44"/>
      <c r="C32" s="44"/>
      <c r="D32" s="29"/>
      <c r="E32" s="57"/>
      <c r="F32" s="61"/>
      <c r="G32" s="62"/>
      <c r="H32" s="62"/>
      <c r="I32" s="62"/>
      <c r="J32" s="62"/>
      <c r="K32" s="62"/>
      <c r="L32" s="62"/>
    </row>
    <row r="33" spans="2:12" s="30" customFormat="1" x14ac:dyDescent="0.3">
      <c r="B33" s="44"/>
      <c r="C33" s="44"/>
      <c r="D33" s="29"/>
      <c r="E33" s="57"/>
      <c r="F33" s="61"/>
      <c r="G33" s="62"/>
      <c r="H33" s="62"/>
      <c r="I33" s="62"/>
      <c r="J33" s="62"/>
      <c r="K33" s="62"/>
      <c r="L33" s="62"/>
    </row>
    <row r="34" spans="2:12" s="31" customFormat="1" ht="15.6" x14ac:dyDescent="0.3">
      <c r="B34" s="86" t="s">
        <v>2</v>
      </c>
      <c r="C34" s="87"/>
      <c r="D34" s="87" t="s">
        <v>57</v>
      </c>
      <c r="E34" s="87"/>
      <c r="F34" s="87"/>
      <c r="G34" s="87"/>
      <c r="H34" s="87"/>
      <c r="I34" s="87"/>
      <c r="J34" s="87"/>
      <c r="K34" s="87"/>
      <c r="L34" s="88"/>
    </row>
    <row r="35" spans="2:12" s="32" customFormat="1" ht="30.75" customHeight="1" x14ac:dyDescent="0.3">
      <c r="B35" s="89" t="s">
        <v>40</v>
      </c>
      <c r="C35" s="89"/>
      <c r="D35" s="89"/>
      <c r="E35" s="89"/>
      <c r="F35" s="89"/>
      <c r="G35" s="89"/>
      <c r="H35" s="89"/>
      <c r="I35" s="89"/>
      <c r="J35" s="89"/>
      <c r="K35" s="89"/>
      <c r="L35" s="89"/>
    </row>
    <row r="36" spans="2:12" s="32" customFormat="1" ht="16.2" x14ac:dyDescent="0.3">
      <c r="B36" s="43" t="str">
        <f>$B$34</f>
        <v>3.</v>
      </c>
      <c r="C36" s="43" t="s">
        <v>0</v>
      </c>
      <c r="D36" s="35" t="s">
        <v>73</v>
      </c>
      <c r="E36" s="69">
        <v>9860</v>
      </c>
      <c r="F36" s="66" t="s">
        <v>67</v>
      </c>
      <c r="G36" s="41">
        <v>0</v>
      </c>
      <c r="H36" s="41">
        <v>0</v>
      </c>
      <c r="I36" s="41">
        <f t="shared" ref="I36:I41" si="7">G36+H36</f>
        <v>0</v>
      </c>
      <c r="J36" s="41">
        <f t="shared" ref="J36:J41" si="8">E36*G36</f>
        <v>0</v>
      </c>
      <c r="K36" s="41">
        <f t="shared" ref="K36:K41" si="9">E36*H36</f>
        <v>0</v>
      </c>
      <c r="L36" s="41">
        <f t="shared" ref="L36:L41" si="10">J36+K36</f>
        <v>0</v>
      </c>
    </row>
    <row r="37" spans="2:12" s="32" customFormat="1" ht="16.2" x14ac:dyDescent="0.3">
      <c r="B37" s="43" t="str">
        <f t="shared" ref="B37:B45" si="11">$B$34</f>
        <v>3.</v>
      </c>
      <c r="C37" s="43" t="s">
        <v>1</v>
      </c>
      <c r="D37" s="35" t="s">
        <v>74</v>
      </c>
      <c r="E37" s="69">
        <v>5280</v>
      </c>
      <c r="F37" s="66" t="s">
        <v>67</v>
      </c>
      <c r="G37" s="41">
        <v>0</v>
      </c>
      <c r="H37" s="41">
        <v>0</v>
      </c>
      <c r="I37" s="41">
        <f t="shared" si="7"/>
        <v>0</v>
      </c>
      <c r="J37" s="41">
        <f t="shared" si="8"/>
        <v>0</v>
      </c>
      <c r="K37" s="41">
        <f t="shared" si="9"/>
        <v>0</v>
      </c>
      <c r="L37" s="41">
        <f t="shared" si="10"/>
        <v>0</v>
      </c>
    </row>
    <row r="38" spans="2:12" s="32" customFormat="1" ht="15.6" x14ac:dyDescent="0.3">
      <c r="B38" s="43" t="str">
        <f t="shared" si="11"/>
        <v>3.</v>
      </c>
      <c r="C38" s="43" t="s">
        <v>2</v>
      </c>
      <c r="D38" s="35" t="s">
        <v>144</v>
      </c>
      <c r="E38" s="69">
        <v>280</v>
      </c>
      <c r="F38" s="66" t="s">
        <v>67</v>
      </c>
      <c r="G38" s="41">
        <v>0</v>
      </c>
      <c r="H38" s="41">
        <v>0</v>
      </c>
      <c r="I38" s="41">
        <f t="shared" ref="I38" si="12">G38+H38</f>
        <v>0</v>
      </c>
      <c r="J38" s="41">
        <f t="shared" ref="J38" si="13">E38*G38</f>
        <v>0</v>
      </c>
      <c r="K38" s="41">
        <f t="shared" ref="K38" si="14">E38*H38</f>
        <v>0</v>
      </c>
      <c r="L38" s="41">
        <f t="shared" ref="L38" si="15">J38+K38</f>
        <v>0</v>
      </c>
    </row>
    <row r="39" spans="2:12" s="32" customFormat="1" ht="15.6" x14ac:dyDescent="0.3">
      <c r="B39" s="43" t="str">
        <f t="shared" si="11"/>
        <v>3.</v>
      </c>
      <c r="C39" s="43" t="s">
        <v>4</v>
      </c>
      <c r="D39" s="35" t="s">
        <v>146</v>
      </c>
      <c r="E39" s="69">
        <v>24</v>
      </c>
      <c r="F39" s="66" t="s">
        <v>67</v>
      </c>
      <c r="G39" s="41">
        <v>0</v>
      </c>
      <c r="H39" s="41">
        <v>0</v>
      </c>
      <c r="I39" s="41">
        <f t="shared" ref="I39" si="16">G39+H39</f>
        <v>0</v>
      </c>
      <c r="J39" s="41">
        <f t="shared" ref="J39" si="17">E39*G39</f>
        <v>0</v>
      </c>
      <c r="K39" s="41">
        <f t="shared" ref="K39" si="18">E39*H39</f>
        <v>0</v>
      </c>
      <c r="L39" s="41">
        <f t="shared" ref="L39" si="19">J39+K39</f>
        <v>0</v>
      </c>
    </row>
    <row r="40" spans="2:12" s="32" customFormat="1" ht="15.6" x14ac:dyDescent="0.3">
      <c r="B40" s="43" t="str">
        <f t="shared" si="11"/>
        <v>3.</v>
      </c>
      <c r="C40" s="43" t="s">
        <v>5</v>
      </c>
      <c r="D40" s="35" t="s">
        <v>143</v>
      </c>
      <c r="E40" s="69">
        <v>25</v>
      </c>
      <c r="F40" s="66" t="s">
        <v>67</v>
      </c>
      <c r="G40" s="41">
        <v>0</v>
      </c>
      <c r="H40" s="41">
        <v>0</v>
      </c>
      <c r="I40" s="41">
        <f t="shared" ref="I40" si="20">G40+H40</f>
        <v>0</v>
      </c>
      <c r="J40" s="41">
        <f t="shared" ref="J40" si="21">E40*G40</f>
        <v>0</v>
      </c>
      <c r="K40" s="41">
        <f t="shared" ref="K40" si="22">E40*H40</f>
        <v>0</v>
      </c>
      <c r="L40" s="41">
        <f t="shared" ref="L40" si="23">J40+K40</f>
        <v>0</v>
      </c>
    </row>
    <row r="41" spans="2:12" s="32" customFormat="1" ht="15.6" x14ac:dyDescent="0.3">
      <c r="B41" s="43" t="str">
        <f t="shared" si="11"/>
        <v>3.</v>
      </c>
      <c r="C41" s="43" t="s">
        <v>6</v>
      </c>
      <c r="D41" s="35" t="s">
        <v>145</v>
      </c>
      <c r="E41" s="69">
        <v>10</v>
      </c>
      <c r="F41" s="66" t="s">
        <v>67</v>
      </c>
      <c r="G41" s="41">
        <v>0</v>
      </c>
      <c r="H41" s="41">
        <v>0</v>
      </c>
      <c r="I41" s="41">
        <f t="shared" si="7"/>
        <v>0</v>
      </c>
      <c r="J41" s="41">
        <f t="shared" si="8"/>
        <v>0</v>
      </c>
      <c r="K41" s="41">
        <f t="shared" si="9"/>
        <v>0</v>
      </c>
      <c r="L41" s="41">
        <f t="shared" si="10"/>
        <v>0</v>
      </c>
    </row>
    <row r="42" spans="2:12" s="32" customFormat="1" ht="15.6" x14ac:dyDescent="0.3">
      <c r="B42" s="43" t="str">
        <f t="shared" si="11"/>
        <v>3.</v>
      </c>
      <c r="C42" s="43" t="s">
        <v>12</v>
      </c>
      <c r="D42" s="35" t="s">
        <v>147</v>
      </c>
      <c r="E42" s="69">
        <v>55</v>
      </c>
      <c r="F42" s="66" t="s">
        <v>67</v>
      </c>
      <c r="G42" s="41">
        <v>0</v>
      </c>
      <c r="H42" s="41">
        <v>0</v>
      </c>
      <c r="I42" s="41">
        <f t="shared" ref="I42" si="24">G42+H42</f>
        <v>0</v>
      </c>
      <c r="J42" s="41">
        <f t="shared" ref="J42" si="25">E42*G42</f>
        <v>0</v>
      </c>
      <c r="K42" s="41">
        <f t="shared" ref="K42" si="26">E42*H42</f>
        <v>0</v>
      </c>
      <c r="L42" s="41">
        <f t="shared" ref="L42" si="27">J42+K42</f>
        <v>0</v>
      </c>
    </row>
    <row r="43" spans="2:12" s="32" customFormat="1" x14ac:dyDescent="0.3">
      <c r="B43" s="43" t="str">
        <f t="shared" si="11"/>
        <v>3.</v>
      </c>
      <c r="C43" s="43" t="s">
        <v>13</v>
      </c>
      <c r="D43" s="35" t="s">
        <v>101</v>
      </c>
      <c r="E43" s="70">
        <v>25</v>
      </c>
      <c r="F43" s="66" t="s">
        <v>67</v>
      </c>
      <c r="G43" s="41">
        <v>0</v>
      </c>
      <c r="H43" s="41">
        <v>0</v>
      </c>
      <c r="I43" s="41">
        <f t="shared" ref="I43:I44" si="28">G43+H43</f>
        <v>0</v>
      </c>
      <c r="J43" s="41">
        <f t="shared" ref="J43:J44" si="29">E43*G43</f>
        <v>0</v>
      </c>
      <c r="K43" s="41">
        <f t="shared" ref="K43:K44" si="30">E43*H43</f>
        <v>0</v>
      </c>
      <c r="L43" s="41">
        <f t="shared" ref="L43:L44" si="31">J43+K43</f>
        <v>0</v>
      </c>
    </row>
    <row r="44" spans="2:12" s="32" customFormat="1" x14ac:dyDescent="0.3">
      <c r="B44" s="43" t="str">
        <f t="shared" si="11"/>
        <v>3.</v>
      </c>
      <c r="C44" s="43" t="s">
        <v>90</v>
      </c>
      <c r="D44" s="35" t="s">
        <v>102</v>
      </c>
      <c r="E44" s="70">
        <v>380</v>
      </c>
      <c r="F44" s="66" t="s">
        <v>67</v>
      </c>
      <c r="G44" s="41">
        <v>0</v>
      </c>
      <c r="H44" s="41">
        <v>0</v>
      </c>
      <c r="I44" s="41">
        <f t="shared" si="28"/>
        <v>0</v>
      </c>
      <c r="J44" s="41">
        <f t="shared" si="29"/>
        <v>0</v>
      </c>
      <c r="K44" s="41">
        <f t="shared" si="30"/>
        <v>0</v>
      </c>
      <c r="L44" s="41">
        <f t="shared" si="31"/>
        <v>0</v>
      </c>
    </row>
    <row r="45" spans="2:12" s="32" customFormat="1" x14ac:dyDescent="0.3">
      <c r="B45" s="43" t="str">
        <f t="shared" si="11"/>
        <v>3.</v>
      </c>
      <c r="C45" s="43" t="s">
        <v>91</v>
      </c>
      <c r="D45" s="35" t="s">
        <v>92</v>
      </c>
      <c r="E45" s="69">
        <v>750</v>
      </c>
      <c r="F45" s="66" t="s">
        <v>67</v>
      </c>
      <c r="G45" s="41">
        <v>0</v>
      </c>
      <c r="H45" s="41">
        <v>0</v>
      </c>
      <c r="I45" s="41">
        <f t="shared" ref="I45" si="32">G45+H45</f>
        <v>0</v>
      </c>
      <c r="J45" s="41">
        <f t="shared" ref="J45" si="33">E45*G45</f>
        <v>0</v>
      </c>
      <c r="K45" s="41">
        <f t="shared" ref="K45" si="34">E45*H45</f>
        <v>0</v>
      </c>
      <c r="L45" s="41">
        <f t="shared" ref="L45" si="35">J45+K45</f>
        <v>0</v>
      </c>
    </row>
    <row r="46" spans="2:12" s="28" customFormat="1" x14ac:dyDescent="0.3">
      <c r="B46" s="82"/>
      <c r="C46" s="83"/>
      <c r="D46" s="84" t="s">
        <v>22</v>
      </c>
      <c r="E46" s="84"/>
      <c r="F46" s="84"/>
      <c r="G46" s="84"/>
      <c r="H46" s="84"/>
      <c r="I46" s="85"/>
      <c r="J46" s="54">
        <f>SUM(J36:J45)</f>
        <v>0</v>
      </c>
      <c r="K46" s="54">
        <f>SUM(K36:K45)</f>
        <v>0</v>
      </c>
      <c r="L46" s="54">
        <f>SUM(L36:L45)</f>
        <v>0</v>
      </c>
    </row>
    <row r="47" spans="2:12" s="30" customFormat="1" x14ac:dyDescent="0.3">
      <c r="B47" s="44"/>
      <c r="C47" s="44"/>
      <c r="D47" s="29"/>
      <c r="E47" s="57"/>
      <c r="F47" s="61"/>
      <c r="G47" s="62"/>
      <c r="H47" s="62"/>
      <c r="I47" s="62"/>
      <c r="J47" s="62"/>
      <c r="K47" s="62"/>
      <c r="L47" s="62"/>
    </row>
    <row r="48" spans="2:12" s="30" customFormat="1" x14ac:dyDescent="0.3">
      <c r="B48" s="44"/>
      <c r="C48" s="44"/>
      <c r="D48" s="29"/>
      <c r="E48" s="57"/>
      <c r="F48" s="61"/>
      <c r="G48" s="62"/>
      <c r="H48" s="62"/>
      <c r="I48" s="62"/>
      <c r="J48" s="62"/>
      <c r="K48" s="62"/>
      <c r="L48" s="62"/>
    </row>
    <row r="49" spans="2:12" s="31" customFormat="1" ht="15.6" x14ac:dyDescent="0.3">
      <c r="B49" s="86" t="s">
        <v>4</v>
      </c>
      <c r="C49" s="87"/>
      <c r="D49" s="87" t="s">
        <v>45</v>
      </c>
      <c r="E49" s="87"/>
      <c r="F49" s="87"/>
      <c r="G49" s="87"/>
      <c r="H49" s="87"/>
      <c r="I49" s="87"/>
      <c r="J49" s="87"/>
      <c r="K49" s="87"/>
      <c r="L49" s="88"/>
    </row>
    <row r="50" spans="2:12" s="32" customFormat="1" ht="33.75" customHeight="1" x14ac:dyDescent="0.3">
      <c r="B50" s="89" t="s">
        <v>40</v>
      </c>
      <c r="C50" s="89"/>
      <c r="D50" s="89"/>
      <c r="E50" s="89"/>
      <c r="F50" s="89"/>
      <c r="G50" s="89"/>
      <c r="H50" s="89"/>
      <c r="I50" s="89"/>
      <c r="J50" s="89"/>
      <c r="K50" s="89"/>
      <c r="L50" s="89"/>
    </row>
    <row r="51" spans="2:12" s="32" customFormat="1" ht="44.25" customHeight="1" x14ac:dyDescent="0.3">
      <c r="B51" s="89" t="s">
        <v>41</v>
      </c>
      <c r="C51" s="89"/>
      <c r="D51" s="89"/>
      <c r="E51" s="89"/>
      <c r="F51" s="89"/>
      <c r="G51" s="89"/>
      <c r="H51" s="89"/>
      <c r="I51" s="89"/>
      <c r="J51" s="89"/>
      <c r="K51" s="89"/>
      <c r="L51" s="89"/>
    </row>
    <row r="52" spans="2:12" s="31" customFormat="1" ht="26.4" x14ac:dyDescent="0.3">
      <c r="B52" s="43" t="str">
        <f t="shared" ref="B52:B64" si="36">$B$49</f>
        <v>4.</v>
      </c>
      <c r="C52" s="46" t="s">
        <v>23</v>
      </c>
      <c r="D52" s="35" t="s">
        <v>116</v>
      </c>
      <c r="E52" s="58">
        <v>64</v>
      </c>
      <c r="F52" s="42" t="s">
        <v>26</v>
      </c>
      <c r="G52" s="41">
        <v>0</v>
      </c>
      <c r="H52" s="41">
        <v>0</v>
      </c>
      <c r="I52" s="41">
        <f>G52+H52</f>
        <v>0</v>
      </c>
      <c r="J52" s="41">
        <f>ROUND(E52*G52, 0)</f>
        <v>0</v>
      </c>
      <c r="K52" s="41">
        <f>ROUND(E52*H52, 0)</f>
        <v>0</v>
      </c>
      <c r="L52" s="41">
        <f>J52+K52</f>
        <v>0</v>
      </c>
    </row>
    <row r="53" spans="2:12" s="31" customFormat="1" ht="26.4" x14ac:dyDescent="0.3">
      <c r="B53" s="43" t="str">
        <f t="shared" si="36"/>
        <v>4.</v>
      </c>
      <c r="C53" s="46" t="s">
        <v>24</v>
      </c>
      <c r="D53" s="35" t="s">
        <v>117</v>
      </c>
      <c r="E53" s="58">
        <v>16</v>
      </c>
      <c r="F53" s="42" t="s">
        <v>26</v>
      </c>
      <c r="G53" s="41">
        <v>0</v>
      </c>
      <c r="H53" s="41">
        <v>0</v>
      </c>
      <c r="I53" s="41">
        <f t="shared" ref="I53:I59" si="37">G53+H53</f>
        <v>0</v>
      </c>
      <c r="J53" s="41">
        <f t="shared" ref="J53:J59" si="38">ROUND(E53*G53, 0)</f>
        <v>0</v>
      </c>
      <c r="K53" s="41">
        <f t="shared" ref="K53:K59" si="39">ROUND(E53*H53, 0)</f>
        <v>0</v>
      </c>
      <c r="L53" s="41">
        <f t="shared" ref="L53:L59" si="40">J53+K53</f>
        <v>0</v>
      </c>
    </row>
    <row r="54" spans="2:12" s="31" customFormat="1" ht="26.4" x14ac:dyDescent="0.3">
      <c r="B54" s="43" t="str">
        <f t="shared" si="36"/>
        <v>4.</v>
      </c>
      <c r="C54" s="46" t="s">
        <v>8</v>
      </c>
      <c r="D54" s="35" t="s">
        <v>127</v>
      </c>
      <c r="E54" s="58">
        <v>7</v>
      </c>
      <c r="F54" s="42" t="s">
        <v>26</v>
      </c>
      <c r="G54" s="41">
        <v>0</v>
      </c>
      <c r="H54" s="41">
        <v>0</v>
      </c>
      <c r="I54" s="41">
        <f t="shared" si="37"/>
        <v>0</v>
      </c>
      <c r="J54" s="41">
        <f t="shared" si="38"/>
        <v>0</v>
      </c>
      <c r="K54" s="41">
        <f t="shared" si="39"/>
        <v>0</v>
      </c>
      <c r="L54" s="41">
        <f t="shared" si="40"/>
        <v>0</v>
      </c>
    </row>
    <row r="55" spans="2:12" s="31" customFormat="1" ht="26.4" x14ac:dyDescent="0.3">
      <c r="B55" s="43" t="str">
        <f t="shared" si="36"/>
        <v>4.</v>
      </c>
      <c r="C55" s="46" t="s">
        <v>9</v>
      </c>
      <c r="D55" s="35" t="s">
        <v>129</v>
      </c>
      <c r="E55" s="58">
        <v>2</v>
      </c>
      <c r="F55" s="42" t="s">
        <v>26</v>
      </c>
      <c r="G55" s="41">
        <v>0</v>
      </c>
      <c r="H55" s="41">
        <v>0</v>
      </c>
      <c r="I55" s="41">
        <f t="shared" ref="I55:I57" si="41">G55+H55</f>
        <v>0</v>
      </c>
      <c r="J55" s="41">
        <f t="shared" ref="J55:J57" si="42">ROUND(E55*G55, 0)</f>
        <v>0</v>
      </c>
      <c r="K55" s="41">
        <f t="shared" ref="K55:K57" si="43">ROUND(E55*H55, 0)</f>
        <v>0</v>
      </c>
      <c r="L55" s="41">
        <f t="shared" ref="L55:L57" si="44">J55+K55</f>
        <v>0</v>
      </c>
    </row>
    <row r="56" spans="2:12" s="31" customFormat="1" ht="26.4" x14ac:dyDescent="0.3">
      <c r="B56" s="43" t="str">
        <f t="shared" si="36"/>
        <v>4.</v>
      </c>
      <c r="C56" s="46" t="s">
        <v>36</v>
      </c>
      <c r="D56" s="35" t="s">
        <v>124</v>
      </c>
      <c r="E56" s="58">
        <v>5</v>
      </c>
      <c r="F56" s="42" t="s">
        <v>26</v>
      </c>
      <c r="G56" s="41">
        <v>0</v>
      </c>
      <c r="H56" s="41">
        <v>0</v>
      </c>
      <c r="I56" s="41">
        <f t="shared" ref="I56" si="45">G56+H56</f>
        <v>0</v>
      </c>
      <c r="J56" s="41">
        <f t="shared" ref="J56" si="46">ROUND(E56*G56, 0)</f>
        <v>0</v>
      </c>
      <c r="K56" s="41">
        <f t="shared" ref="K56" si="47">ROUND(E56*H56, 0)</f>
        <v>0</v>
      </c>
      <c r="L56" s="41">
        <f t="shared" ref="L56" si="48">J56+K56</f>
        <v>0</v>
      </c>
    </row>
    <row r="57" spans="2:12" s="31" customFormat="1" ht="26.4" x14ac:dyDescent="0.3">
      <c r="B57" s="43" t="str">
        <f t="shared" si="36"/>
        <v>4.</v>
      </c>
      <c r="C57" s="46" t="s">
        <v>37</v>
      </c>
      <c r="D57" s="35" t="s">
        <v>125</v>
      </c>
      <c r="E57" s="58">
        <v>8</v>
      </c>
      <c r="F57" s="42" t="s">
        <v>26</v>
      </c>
      <c r="G57" s="41">
        <v>0</v>
      </c>
      <c r="H57" s="41">
        <v>0</v>
      </c>
      <c r="I57" s="41">
        <f t="shared" si="41"/>
        <v>0</v>
      </c>
      <c r="J57" s="41">
        <f t="shared" si="42"/>
        <v>0</v>
      </c>
      <c r="K57" s="41">
        <f t="shared" si="43"/>
        <v>0</v>
      </c>
      <c r="L57" s="41">
        <f t="shared" si="44"/>
        <v>0</v>
      </c>
    </row>
    <row r="58" spans="2:12" s="31" customFormat="1" ht="26.4" x14ac:dyDescent="0.3">
      <c r="B58" s="43" t="str">
        <f t="shared" si="36"/>
        <v>4.</v>
      </c>
      <c r="C58" s="46" t="s">
        <v>38</v>
      </c>
      <c r="D58" s="35" t="s">
        <v>128</v>
      </c>
      <c r="E58" s="58">
        <v>4</v>
      </c>
      <c r="F58" s="42" t="s">
        <v>26</v>
      </c>
      <c r="G58" s="41">
        <v>0</v>
      </c>
      <c r="H58" s="41">
        <v>0</v>
      </c>
      <c r="I58" s="41">
        <f t="shared" ref="I58" si="49">G58+H58</f>
        <v>0</v>
      </c>
      <c r="J58" s="41">
        <f t="shared" ref="J58" si="50">ROUND(E58*G58, 0)</f>
        <v>0</v>
      </c>
      <c r="K58" s="41">
        <f t="shared" ref="K58" si="51">ROUND(E58*H58, 0)</f>
        <v>0</v>
      </c>
      <c r="L58" s="41">
        <f t="shared" ref="L58" si="52">J58+K58</f>
        <v>0</v>
      </c>
    </row>
    <row r="59" spans="2:12" s="31" customFormat="1" ht="26.4" x14ac:dyDescent="0.3">
      <c r="B59" s="43" t="str">
        <f t="shared" si="36"/>
        <v>4.</v>
      </c>
      <c r="C59" s="46" t="s">
        <v>39</v>
      </c>
      <c r="D59" s="35" t="s">
        <v>126</v>
      </c>
      <c r="E59" s="58">
        <v>1</v>
      </c>
      <c r="F59" s="42" t="s">
        <v>26</v>
      </c>
      <c r="G59" s="41">
        <v>0</v>
      </c>
      <c r="H59" s="41">
        <v>0</v>
      </c>
      <c r="I59" s="41">
        <f t="shared" si="37"/>
        <v>0</v>
      </c>
      <c r="J59" s="41">
        <f t="shared" si="38"/>
        <v>0</v>
      </c>
      <c r="K59" s="41">
        <f t="shared" si="39"/>
        <v>0</v>
      </c>
      <c r="L59" s="41">
        <f t="shared" si="40"/>
        <v>0</v>
      </c>
    </row>
    <row r="60" spans="2:12" s="31" customFormat="1" ht="26.4" x14ac:dyDescent="0.3">
      <c r="B60" s="43" t="str">
        <f t="shared" si="36"/>
        <v>4.</v>
      </c>
      <c r="C60" s="46" t="s">
        <v>65</v>
      </c>
      <c r="D60" s="35" t="s">
        <v>98</v>
      </c>
      <c r="E60" s="58">
        <v>2</v>
      </c>
      <c r="F60" s="42" t="s">
        <v>26</v>
      </c>
      <c r="G60" s="41">
        <v>0</v>
      </c>
      <c r="H60" s="41">
        <v>0</v>
      </c>
      <c r="I60" s="41">
        <f t="shared" ref="I60" si="53">G60+H60</f>
        <v>0</v>
      </c>
      <c r="J60" s="41">
        <f t="shared" ref="J60" si="54">ROUND(E60*G60, 0)</f>
        <v>0</v>
      </c>
      <c r="K60" s="41">
        <f t="shared" ref="K60" si="55">ROUND(E60*H60, 0)</f>
        <v>0</v>
      </c>
      <c r="L60" s="41">
        <f t="shared" ref="L60" si="56">J60+K60</f>
        <v>0</v>
      </c>
    </row>
    <row r="61" spans="2:12" s="31" customFormat="1" ht="26.4" x14ac:dyDescent="0.3">
      <c r="B61" s="43" t="str">
        <f t="shared" si="36"/>
        <v>4.</v>
      </c>
      <c r="C61" s="46" t="s">
        <v>76</v>
      </c>
      <c r="D61" s="35" t="s">
        <v>121</v>
      </c>
      <c r="E61" s="58">
        <v>2</v>
      </c>
      <c r="F61" s="42" t="s">
        <v>26</v>
      </c>
      <c r="G61" s="41">
        <v>0</v>
      </c>
      <c r="H61" s="41">
        <v>0</v>
      </c>
      <c r="I61" s="41">
        <f t="shared" ref="I61" si="57">G61+H61</f>
        <v>0</v>
      </c>
      <c r="J61" s="41">
        <f t="shared" ref="J61" si="58">ROUND(E61*G61, 0)</f>
        <v>0</v>
      </c>
      <c r="K61" s="41">
        <f t="shared" ref="K61" si="59">ROUND(E61*H61, 0)</f>
        <v>0</v>
      </c>
      <c r="L61" s="41">
        <f t="shared" ref="L61" si="60">J61+K61</f>
        <v>0</v>
      </c>
    </row>
    <row r="62" spans="2:12" s="31" customFormat="1" ht="26.4" x14ac:dyDescent="0.3">
      <c r="B62" s="43" t="str">
        <f t="shared" si="36"/>
        <v>4.</v>
      </c>
      <c r="C62" s="46" t="s">
        <v>88</v>
      </c>
      <c r="D62" s="35" t="s">
        <v>123</v>
      </c>
      <c r="E62" s="58">
        <v>20</v>
      </c>
      <c r="F62" s="42" t="s">
        <v>26</v>
      </c>
      <c r="G62" s="41">
        <v>0</v>
      </c>
      <c r="H62" s="41">
        <v>0</v>
      </c>
      <c r="I62" s="41">
        <f t="shared" ref="I62" si="61">G62+H62</f>
        <v>0</v>
      </c>
      <c r="J62" s="41">
        <f t="shared" ref="J62" si="62">ROUND(E62*G62, 0)</f>
        <v>0</v>
      </c>
      <c r="K62" s="41">
        <f t="shared" ref="K62" si="63">ROUND(E62*H62, 0)</f>
        <v>0</v>
      </c>
      <c r="L62" s="41">
        <f t="shared" ref="L62" si="64">J62+K62</f>
        <v>0</v>
      </c>
    </row>
    <row r="63" spans="2:12" s="31" customFormat="1" ht="26.4" x14ac:dyDescent="0.3">
      <c r="B63" s="43" t="str">
        <f t="shared" si="36"/>
        <v>4.</v>
      </c>
      <c r="C63" s="46" t="s">
        <v>89</v>
      </c>
      <c r="D63" s="35" t="s">
        <v>87</v>
      </c>
      <c r="E63" s="58">
        <v>7</v>
      </c>
      <c r="F63" s="42" t="s">
        <v>26</v>
      </c>
      <c r="G63" s="41">
        <v>0</v>
      </c>
      <c r="H63" s="41">
        <v>0</v>
      </c>
      <c r="I63" s="41">
        <f>G63+H63</f>
        <v>0</v>
      </c>
      <c r="J63" s="41">
        <f>ROUND(E63*G63, 0)</f>
        <v>0</v>
      </c>
      <c r="K63" s="41">
        <f>ROUND(E63*H63, 0)</f>
        <v>0</v>
      </c>
      <c r="L63" s="41">
        <f>J63+K63</f>
        <v>0</v>
      </c>
    </row>
    <row r="64" spans="2:12" s="31" customFormat="1" ht="26.4" x14ac:dyDescent="0.3">
      <c r="B64" s="43" t="str">
        <f t="shared" si="36"/>
        <v>4.</v>
      </c>
      <c r="C64" s="46" t="s">
        <v>137</v>
      </c>
      <c r="D64" s="35" t="s">
        <v>136</v>
      </c>
      <c r="E64" s="58">
        <v>1</v>
      </c>
      <c r="F64" s="42" t="s">
        <v>26</v>
      </c>
      <c r="G64" s="41">
        <v>0</v>
      </c>
      <c r="H64" s="41">
        <v>0</v>
      </c>
      <c r="I64" s="41">
        <f>G64+H64</f>
        <v>0</v>
      </c>
      <c r="J64" s="41">
        <f>ROUND(E64*G64, 0)</f>
        <v>0</v>
      </c>
      <c r="K64" s="41">
        <f>ROUND(E64*H64, 0)</f>
        <v>0</v>
      </c>
      <c r="L64" s="41">
        <f>J64+K64</f>
        <v>0</v>
      </c>
    </row>
    <row r="65" spans="2:12" s="28" customFormat="1" x14ac:dyDescent="0.3">
      <c r="B65" s="82"/>
      <c r="C65" s="83"/>
      <c r="D65" s="84" t="s">
        <v>22</v>
      </c>
      <c r="E65" s="84"/>
      <c r="F65" s="84"/>
      <c r="G65" s="84"/>
      <c r="H65" s="84"/>
      <c r="I65" s="85"/>
      <c r="J65" s="54">
        <f>SUM(J52:J64)</f>
        <v>0</v>
      </c>
      <c r="K65" s="54">
        <f>SUM(K52:K64)</f>
        <v>0</v>
      </c>
      <c r="L65" s="54">
        <f>SUM(L52:L64)</f>
        <v>0</v>
      </c>
    </row>
    <row r="66" spans="2:12" s="30" customFormat="1" x14ac:dyDescent="0.3">
      <c r="B66" s="44"/>
      <c r="C66" s="44"/>
      <c r="D66" s="29"/>
      <c r="E66" s="57"/>
      <c r="F66" s="61"/>
      <c r="G66" s="62"/>
      <c r="H66" s="62"/>
      <c r="I66" s="62"/>
      <c r="J66" s="62"/>
      <c r="K66" s="62"/>
      <c r="L66" s="62"/>
    </row>
    <row r="67" spans="2:12" s="30" customFormat="1" x14ac:dyDescent="0.3">
      <c r="B67" s="44"/>
      <c r="C67" s="44"/>
      <c r="D67" s="29"/>
      <c r="E67" s="57"/>
      <c r="F67" s="61"/>
      <c r="G67" s="62"/>
      <c r="H67" s="62"/>
      <c r="I67" s="62"/>
      <c r="J67" s="62"/>
      <c r="K67" s="62"/>
      <c r="L67" s="62"/>
    </row>
    <row r="68" spans="2:12" s="31" customFormat="1" ht="15.6" x14ac:dyDescent="0.3">
      <c r="B68" s="86" t="s">
        <v>5</v>
      </c>
      <c r="C68" s="87"/>
      <c r="D68" s="87" t="s">
        <v>46</v>
      </c>
      <c r="E68" s="87"/>
      <c r="F68" s="87"/>
      <c r="G68" s="87"/>
      <c r="H68" s="87"/>
      <c r="I68" s="87"/>
      <c r="J68" s="87"/>
      <c r="K68" s="87"/>
      <c r="L68" s="88"/>
    </row>
    <row r="69" spans="2:12" s="31" customFormat="1" x14ac:dyDescent="0.3">
      <c r="B69" s="43" t="str">
        <f t="shared" ref="B69:B81" si="65">$B$68</f>
        <v>5.</v>
      </c>
      <c r="C69" s="43" t="s">
        <v>0</v>
      </c>
      <c r="D69" s="33" t="s">
        <v>42</v>
      </c>
      <c r="E69" s="58">
        <v>1</v>
      </c>
      <c r="F69" s="42" t="s">
        <v>25</v>
      </c>
      <c r="G69" s="41">
        <v>0</v>
      </c>
      <c r="H69" s="63">
        <v>0</v>
      </c>
      <c r="I69" s="40">
        <f>G69+H69</f>
        <v>0</v>
      </c>
      <c r="J69" s="41">
        <f>ROUND(E69*G69, 0)</f>
        <v>0</v>
      </c>
      <c r="K69" s="41">
        <f>ROUND(E69*H69, 0)</f>
        <v>0</v>
      </c>
      <c r="L69" s="41">
        <f>J69+K69</f>
        <v>0</v>
      </c>
    </row>
    <row r="70" spans="2:12" s="31" customFormat="1" x14ac:dyDescent="0.3">
      <c r="B70" s="43" t="str">
        <f t="shared" si="65"/>
        <v>5.</v>
      </c>
      <c r="C70" s="43" t="s">
        <v>1</v>
      </c>
      <c r="D70" s="33" t="s">
        <v>118</v>
      </c>
      <c r="E70" s="58">
        <v>11</v>
      </c>
      <c r="F70" s="42" t="s">
        <v>26</v>
      </c>
      <c r="G70" s="41">
        <v>0</v>
      </c>
      <c r="H70" s="63">
        <v>0</v>
      </c>
      <c r="I70" s="40">
        <f>G70+H70</f>
        <v>0</v>
      </c>
      <c r="J70" s="41">
        <f>ROUND(E70*G70, 0)</f>
        <v>0</v>
      </c>
      <c r="K70" s="41">
        <f>ROUND(E70*H70, 0)</f>
        <v>0</v>
      </c>
      <c r="L70" s="41">
        <f>J70+K70</f>
        <v>0</v>
      </c>
    </row>
    <row r="71" spans="2:12" s="31" customFormat="1" ht="26.4" x14ac:dyDescent="0.3">
      <c r="B71" s="43" t="str">
        <f t="shared" si="65"/>
        <v>5.</v>
      </c>
      <c r="C71" s="43" t="s">
        <v>2</v>
      </c>
      <c r="D71" s="33" t="s">
        <v>119</v>
      </c>
      <c r="E71" s="58">
        <v>2</v>
      </c>
      <c r="F71" s="42" t="s">
        <v>26</v>
      </c>
      <c r="G71" s="41">
        <v>0</v>
      </c>
      <c r="H71" s="63">
        <v>0</v>
      </c>
      <c r="I71" s="40">
        <f t="shared" ref="I71:I72" si="66">G71+H71</f>
        <v>0</v>
      </c>
      <c r="J71" s="41">
        <f t="shared" ref="J71:J72" si="67">ROUND(E71*G71, 0)</f>
        <v>0</v>
      </c>
      <c r="K71" s="41">
        <f t="shared" ref="K71:K72" si="68">ROUND(E71*H71, 0)</f>
        <v>0</v>
      </c>
      <c r="L71" s="41">
        <f t="shared" ref="L71:L72" si="69">J71+K71</f>
        <v>0</v>
      </c>
    </row>
    <row r="72" spans="2:12" s="31" customFormat="1" x14ac:dyDescent="0.3">
      <c r="B72" s="43" t="str">
        <f t="shared" si="65"/>
        <v>5.</v>
      </c>
      <c r="C72" s="43" t="s">
        <v>4</v>
      </c>
      <c r="D72" s="67" t="s">
        <v>120</v>
      </c>
      <c r="E72" s="58">
        <v>1</v>
      </c>
      <c r="F72" s="42" t="s">
        <v>26</v>
      </c>
      <c r="G72" s="41">
        <v>0</v>
      </c>
      <c r="H72" s="63">
        <v>0</v>
      </c>
      <c r="I72" s="40">
        <f t="shared" si="66"/>
        <v>0</v>
      </c>
      <c r="J72" s="41">
        <f t="shared" si="67"/>
        <v>0</v>
      </c>
      <c r="K72" s="41">
        <f t="shared" si="68"/>
        <v>0</v>
      </c>
      <c r="L72" s="41">
        <f t="shared" si="69"/>
        <v>0</v>
      </c>
    </row>
    <row r="73" spans="2:12" s="31" customFormat="1" x14ac:dyDescent="0.3">
      <c r="B73" s="43" t="str">
        <f t="shared" si="65"/>
        <v>5.</v>
      </c>
      <c r="C73" s="43" t="s">
        <v>5</v>
      </c>
      <c r="D73" s="67" t="s">
        <v>131</v>
      </c>
      <c r="E73" s="58">
        <v>2</v>
      </c>
      <c r="F73" s="42" t="s">
        <v>26</v>
      </c>
      <c r="G73" s="41">
        <v>0</v>
      </c>
      <c r="H73" s="63">
        <v>0</v>
      </c>
      <c r="I73" s="40">
        <f t="shared" ref="I73" si="70">G73+H73</f>
        <v>0</v>
      </c>
      <c r="J73" s="41">
        <f t="shared" ref="J73" si="71">ROUND(E73*G73, 0)</f>
        <v>0</v>
      </c>
      <c r="K73" s="41">
        <f t="shared" ref="K73" si="72">ROUND(E73*H73, 0)</f>
        <v>0</v>
      </c>
      <c r="L73" s="41">
        <f t="shared" ref="L73" si="73">J73+K73</f>
        <v>0</v>
      </c>
    </row>
    <row r="74" spans="2:12" s="31" customFormat="1" x14ac:dyDescent="0.3">
      <c r="B74" s="43" t="str">
        <f t="shared" si="65"/>
        <v>5.</v>
      </c>
      <c r="C74" s="43" t="s">
        <v>6</v>
      </c>
      <c r="D74" s="33" t="s">
        <v>135</v>
      </c>
      <c r="E74" s="58">
        <v>4</v>
      </c>
      <c r="F74" s="42" t="s">
        <v>26</v>
      </c>
      <c r="G74" s="41">
        <v>0</v>
      </c>
      <c r="H74" s="63">
        <v>0</v>
      </c>
      <c r="I74" s="40">
        <f>G74+H74</f>
        <v>0</v>
      </c>
      <c r="J74" s="41">
        <f>ROUND(E74*G74, 0)</f>
        <v>0</v>
      </c>
      <c r="K74" s="41">
        <f>ROUND(E74*H74, 0)</f>
        <v>0</v>
      </c>
      <c r="L74" s="41">
        <f>J74+K74</f>
        <v>0</v>
      </c>
    </row>
    <row r="75" spans="2:12" s="31" customFormat="1" x14ac:dyDescent="0.3">
      <c r="B75" s="43" t="str">
        <f t="shared" si="65"/>
        <v>5.</v>
      </c>
      <c r="C75" s="43" t="s">
        <v>12</v>
      </c>
      <c r="D75" s="33" t="s">
        <v>82</v>
      </c>
      <c r="E75" s="58"/>
      <c r="F75" s="42" t="s">
        <v>26</v>
      </c>
      <c r="G75" s="41">
        <v>0</v>
      </c>
      <c r="H75" s="63">
        <v>0</v>
      </c>
      <c r="I75" s="40">
        <f>G75+H75</f>
        <v>0</v>
      </c>
      <c r="J75" s="41">
        <f>ROUND(E75*G75, 0)</f>
        <v>0</v>
      </c>
      <c r="K75" s="41">
        <f>ROUND(E75*H75, 0)</f>
        <v>0</v>
      </c>
      <c r="L75" s="41">
        <f>J75+K75</f>
        <v>0</v>
      </c>
    </row>
    <row r="76" spans="2:12" s="31" customFormat="1" ht="27" x14ac:dyDescent="0.3">
      <c r="B76" s="43" t="str">
        <f t="shared" si="65"/>
        <v>5.</v>
      </c>
      <c r="C76" s="43" t="s">
        <v>13</v>
      </c>
      <c r="D76" s="33" t="s">
        <v>83</v>
      </c>
      <c r="E76" s="58">
        <v>7</v>
      </c>
      <c r="F76" s="42" t="s">
        <v>26</v>
      </c>
      <c r="G76" s="41">
        <v>0</v>
      </c>
      <c r="H76" s="63">
        <v>0</v>
      </c>
      <c r="I76" s="40">
        <f>G76+H76</f>
        <v>0</v>
      </c>
      <c r="J76" s="41">
        <f>ROUND(E76*G76, 0)</f>
        <v>0</v>
      </c>
      <c r="K76" s="41">
        <f>ROUND(E76*H76, 0)</f>
        <v>0</v>
      </c>
      <c r="L76" s="41">
        <f>J76+K76</f>
        <v>0</v>
      </c>
    </row>
    <row r="77" spans="2:12" s="31" customFormat="1" x14ac:dyDescent="0.3">
      <c r="B77" s="43" t="str">
        <f t="shared" si="65"/>
        <v>5.</v>
      </c>
      <c r="C77" s="43" t="s">
        <v>90</v>
      </c>
      <c r="D77" s="33" t="s">
        <v>84</v>
      </c>
      <c r="E77" s="58">
        <v>1</v>
      </c>
      <c r="F77" s="42" t="s">
        <v>26</v>
      </c>
      <c r="G77" s="41">
        <v>0</v>
      </c>
      <c r="H77" s="63">
        <v>0</v>
      </c>
      <c r="I77" s="40">
        <f t="shared" ref="I77:I78" si="74">G77+H77</f>
        <v>0</v>
      </c>
      <c r="J77" s="41">
        <f t="shared" ref="J77:J78" si="75">ROUND(E77*G77, 0)</f>
        <v>0</v>
      </c>
      <c r="K77" s="41">
        <f t="shared" ref="K77:K78" si="76">ROUND(E77*H77, 0)</f>
        <v>0</v>
      </c>
      <c r="L77" s="41">
        <f t="shared" ref="L77:L78" si="77">J77+K77</f>
        <v>0</v>
      </c>
    </row>
    <row r="78" spans="2:12" s="31" customFormat="1" x14ac:dyDescent="0.3">
      <c r="B78" s="43" t="str">
        <f t="shared" si="65"/>
        <v>5.</v>
      </c>
      <c r="C78" s="43" t="s">
        <v>91</v>
      </c>
      <c r="D78" s="33" t="s">
        <v>85</v>
      </c>
      <c r="E78" s="58"/>
      <c r="F78" s="42" t="s">
        <v>26</v>
      </c>
      <c r="G78" s="41">
        <v>0</v>
      </c>
      <c r="H78" s="63">
        <v>0</v>
      </c>
      <c r="I78" s="40">
        <f t="shared" si="74"/>
        <v>0</v>
      </c>
      <c r="J78" s="41">
        <f t="shared" si="75"/>
        <v>0</v>
      </c>
      <c r="K78" s="41">
        <f t="shared" si="76"/>
        <v>0</v>
      </c>
      <c r="L78" s="41">
        <f t="shared" si="77"/>
        <v>0</v>
      </c>
    </row>
    <row r="79" spans="2:12" s="31" customFormat="1" x14ac:dyDescent="0.3">
      <c r="B79" s="43" t="str">
        <f t="shared" si="65"/>
        <v>5.</v>
      </c>
      <c r="C79" s="43" t="s">
        <v>104</v>
      </c>
      <c r="D79" s="33" t="s">
        <v>134</v>
      </c>
      <c r="E79" s="58">
        <v>1</v>
      </c>
      <c r="F79" s="42" t="s">
        <v>26</v>
      </c>
      <c r="G79" s="41">
        <v>0</v>
      </c>
      <c r="H79" s="63">
        <v>0</v>
      </c>
      <c r="I79" s="40">
        <f t="shared" ref="I79" si="78">G79+H79</f>
        <v>0</v>
      </c>
      <c r="J79" s="41">
        <f t="shared" ref="J79" si="79">ROUND(E79*G79, 0)</f>
        <v>0</v>
      </c>
      <c r="K79" s="41">
        <f t="shared" ref="K79" si="80">ROUND(E79*H79, 0)</f>
        <v>0</v>
      </c>
      <c r="L79" s="41">
        <f t="shared" ref="L79" si="81">J79+K79</f>
        <v>0</v>
      </c>
    </row>
    <row r="80" spans="2:12" s="31" customFormat="1" x14ac:dyDescent="0.3">
      <c r="B80" s="43" t="str">
        <f t="shared" si="65"/>
        <v>5.</v>
      </c>
      <c r="C80" s="43" t="s">
        <v>105</v>
      </c>
      <c r="D80" s="33" t="s">
        <v>66</v>
      </c>
      <c r="E80" s="58">
        <v>1</v>
      </c>
      <c r="F80" s="42" t="s">
        <v>25</v>
      </c>
      <c r="G80" s="41">
        <v>0</v>
      </c>
      <c r="H80" s="41">
        <v>0</v>
      </c>
      <c r="I80" s="40">
        <f>G80+H80</f>
        <v>0</v>
      </c>
      <c r="J80" s="41">
        <f>ROUND(E80*G80, 0)</f>
        <v>0</v>
      </c>
      <c r="K80" s="41">
        <f>ROUND(E80*H80, 0)</f>
        <v>0</v>
      </c>
      <c r="L80" s="41">
        <f>J80+K80</f>
        <v>0</v>
      </c>
    </row>
    <row r="81" spans="2:12" s="31" customFormat="1" x14ac:dyDescent="0.3">
      <c r="B81" s="43" t="str">
        <f t="shared" si="65"/>
        <v>5.</v>
      </c>
      <c r="C81" s="43" t="s">
        <v>106</v>
      </c>
      <c r="D81" s="33" t="s">
        <v>75</v>
      </c>
      <c r="E81" s="58">
        <v>1</v>
      </c>
      <c r="F81" s="42" t="s">
        <v>25</v>
      </c>
      <c r="G81" s="41">
        <v>0</v>
      </c>
      <c r="H81" s="41">
        <v>0</v>
      </c>
      <c r="I81" s="40">
        <f>G81+H81</f>
        <v>0</v>
      </c>
      <c r="J81" s="41">
        <f>ROUND(E81*G81, 0)</f>
        <v>0</v>
      </c>
      <c r="K81" s="41">
        <f>ROUND(E81*H81, 0)</f>
        <v>0</v>
      </c>
      <c r="L81" s="41">
        <f>J81+K81</f>
        <v>0</v>
      </c>
    </row>
    <row r="82" spans="2:12" s="28" customFormat="1" x14ac:dyDescent="0.3">
      <c r="B82" s="82"/>
      <c r="C82" s="83"/>
      <c r="D82" s="84" t="s">
        <v>22</v>
      </c>
      <c r="E82" s="84"/>
      <c r="F82" s="84"/>
      <c r="G82" s="84"/>
      <c r="H82" s="84"/>
      <c r="I82" s="85"/>
      <c r="J82" s="54">
        <f>SUM(J69:J81)</f>
        <v>0</v>
      </c>
      <c r="K82" s="54">
        <f>SUM(K69:K81)</f>
        <v>0</v>
      </c>
      <c r="L82" s="54">
        <f>SUM(L69:L81)</f>
        <v>0</v>
      </c>
    </row>
    <row r="83" spans="2:12" s="30" customFormat="1" x14ac:dyDescent="0.3">
      <c r="B83" s="44"/>
      <c r="C83" s="44"/>
      <c r="D83" s="29"/>
      <c r="E83" s="57"/>
      <c r="F83" s="61"/>
      <c r="G83" s="62"/>
      <c r="H83" s="62"/>
      <c r="I83" s="62"/>
      <c r="J83" s="62"/>
      <c r="K83" s="62"/>
      <c r="L83" s="62"/>
    </row>
    <row r="84" spans="2:12" s="30" customFormat="1" x14ac:dyDescent="0.3">
      <c r="B84" s="44"/>
      <c r="C84" s="44"/>
      <c r="D84" s="29"/>
      <c r="E84" s="57"/>
      <c r="F84" s="61"/>
      <c r="G84" s="62"/>
      <c r="H84" s="62"/>
      <c r="I84" s="62"/>
      <c r="J84" s="62"/>
      <c r="K84" s="62"/>
      <c r="L84" s="62"/>
    </row>
    <row r="85" spans="2:12" s="31" customFormat="1" ht="15.6" x14ac:dyDescent="0.3">
      <c r="B85" s="86" t="s">
        <v>6</v>
      </c>
      <c r="C85" s="87"/>
      <c r="D85" s="87" t="s">
        <v>99</v>
      </c>
      <c r="E85" s="87"/>
      <c r="F85" s="87"/>
      <c r="G85" s="87"/>
      <c r="H85" s="87"/>
      <c r="I85" s="87"/>
      <c r="J85" s="87"/>
      <c r="K85" s="87"/>
      <c r="L85" s="88"/>
    </row>
    <row r="86" spans="2:12" s="31" customFormat="1" ht="66" x14ac:dyDescent="0.3">
      <c r="B86" s="43" t="str">
        <f>$B$85</f>
        <v>6.</v>
      </c>
      <c r="C86" s="43" t="s">
        <v>0</v>
      </c>
      <c r="D86" s="33" t="s">
        <v>138</v>
      </c>
      <c r="E86" s="70">
        <v>1</v>
      </c>
      <c r="F86" s="66" t="s">
        <v>26</v>
      </c>
      <c r="G86" s="41">
        <v>0</v>
      </c>
      <c r="H86" s="41">
        <v>0</v>
      </c>
      <c r="I86" s="41">
        <f t="shared" ref="I86" si="82">G86+H86</f>
        <v>0</v>
      </c>
      <c r="J86" s="41">
        <f t="shared" ref="J86" si="83">ROUND(E86*G86, 0)</f>
        <v>0</v>
      </c>
      <c r="K86" s="41">
        <f t="shared" ref="K86" si="84">ROUND(E86*H86, 0)</f>
        <v>0</v>
      </c>
      <c r="L86" s="41">
        <f t="shared" ref="L86" si="85">J86+K86</f>
        <v>0</v>
      </c>
    </row>
    <row r="87" spans="2:12" s="31" customFormat="1" ht="26.4" x14ac:dyDescent="0.3">
      <c r="B87" s="43" t="str">
        <f t="shared" ref="B87:B94" si="86">$B$85</f>
        <v>6.</v>
      </c>
      <c r="C87" s="43" t="s">
        <v>1</v>
      </c>
      <c r="D87" s="33" t="s">
        <v>139</v>
      </c>
      <c r="E87" s="70">
        <v>1</v>
      </c>
      <c r="F87" s="66" t="s">
        <v>26</v>
      </c>
      <c r="G87" s="41">
        <v>0</v>
      </c>
      <c r="H87" s="41">
        <v>0</v>
      </c>
      <c r="I87" s="41">
        <f t="shared" ref="I87:I94" si="87">G87+H87</f>
        <v>0</v>
      </c>
      <c r="J87" s="41">
        <f t="shared" ref="J87:J94" si="88">ROUND(E87*G87, 0)</f>
        <v>0</v>
      </c>
      <c r="K87" s="41">
        <f t="shared" ref="K87:K94" si="89">ROUND(E87*H87, 0)</f>
        <v>0</v>
      </c>
      <c r="L87" s="41">
        <f t="shared" ref="L87:L94" si="90">J87+K87</f>
        <v>0</v>
      </c>
    </row>
    <row r="88" spans="2:12" s="31" customFormat="1" ht="39.6" x14ac:dyDescent="0.3">
      <c r="B88" s="43" t="str">
        <f t="shared" si="86"/>
        <v>6.</v>
      </c>
      <c r="C88" s="43" t="s">
        <v>2</v>
      </c>
      <c r="D88" s="33" t="s">
        <v>132</v>
      </c>
      <c r="E88" s="70">
        <v>6</v>
      </c>
      <c r="F88" s="66" t="s">
        <v>26</v>
      </c>
      <c r="G88" s="41">
        <v>0</v>
      </c>
      <c r="H88" s="41">
        <v>0</v>
      </c>
      <c r="I88" s="41">
        <f t="shared" si="87"/>
        <v>0</v>
      </c>
      <c r="J88" s="41">
        <f t="shared" si="88"/>
        <v>0</v>
      </c>
      <c r="K88" s="41">
        <f t="shared" si="89"/>
        <v>0</v>
      </c>
      <c r="L88" s="41">
        <f t="shared" si="90"/>
        <v>0</v>
      </c>
    </row>
    <row r="89" spans="2:12" s="31" customFormat="1" ht="39.6" x14ac:dyDescent="0.3">
      <c r="B89" s="43" t="str">
        <f t="shared" si="86"/>
        <v>6.</v>
      </c>
      <c r="C89" s="43" t="s">
        <v>4</v>
      </c>
      <c r="D89" s="33" t="s">
        <v>133</v>
      </c>
      <c r="E89" s="70">
        <v>1</v>
      </c>
      <c r="F89" s="66" t="s">
        <v>26</v>
      </c>
      <c r="G89" s="41">
        <v>0</v>
      </c>
      <c r="H89" s="41">
        <v>0</v>
      </c>
      <c r="I89" s="41">
        <f t="shared" si="87"/>
        <v>0</v>
      </c>
      <c r="J89" s="41">
        <f t="shared" si="88"/>
        <v>0</v>
      </c>
      <c r="K89" s="41">
        <f t="shared" si="89"/>
        <v>0</v>
      </c>
      <c r="L89" s="41">
        <f t="shared" si="90"/>
        <v>0</v>
      </c>
    </row>
    <row r="90" spans="2:12" s="31" customFormat="1" x14ac:dyDescent="0.3">
      <c r="B90" s="43" t="str">
        <f t="shared" si="86"/>
        <v>6.</v>
      </c>
      <c r="C90" s="43" t="s">
        <v>5</v>
      </c>
      <c r="D90" s="33" t="s">
        <v>108</v>
      </c>
      <c r="E90" s="71">
        <v>1</v>
      </c>
      <c r="F90" s="66" t="s">
        <v>26</v>
      </c>
      <c r="G90" s="41">
        <v>0</v>
      </c>
      <c r="H90" s="41">
        <v>0</v>
      </c>
      <c r="I90" s="41">
        <f t="shared" si="87"/>
        <v>0</v>
      </c>
      <c r="J90" s="41">
        <f t="shared" si="88"/>
        <v>0</v>
      </c>
      <c r="K90" s="41">
        <f t="shared" si="89"/>
        <v>0</v>
      </c>
      <c r="L90" s="41">
        <f t="shared" si="90"/>
        <v>0</v>
      </c>
    </row>
    <row r="91" spans="2:12" s="31" customFormat="1" x14ac:dyDescent="0.3">
      <c r="B91" s="43" t="str">
        <f t="shared" si="86"/>
        <v>6.</v>
      </c>
      <c r="C91" s="43" t="s">
        <v>6</v>
      </c>
      <c r="D91" s="33" t="s">
        <v>100</v>
      </c>
      <c r="E91" s="70">
        <v>12</v>
      </c>
      <c r="F91" s="66" t="s">
        <v>26</v>
      </c>
      <c r="G91" s="41">
        <v>0</v>
      </c>
      <c r="H91" s="41">
        <v>0</v>
      </c>
      <c r="I91" s="41">
        <f t="shared" si="87"/>
        <v>0</v>
      </c>
      <c r="J91" s="41">
        <f t="shared" si="88"/>
        <v>0</v>
      </c>
      <c r="K91" s="41">
        <f t="shared" si="89"/>
        <v>0</v>
      </c>
      <c r="L91" s="41">
        <f t="shared" si="90"/>
        <v>0</v>
      </c>
    </row>
    <row r="92" spans="2:12" s="31" customFormat="1" ht="39.6" x14ac:dyDescent="0.3">
      <c r="B92" s="43" t="str">
        <f t="shared" si="86"/>
        <v>6.</v>
      </c>
      <c r="C92" s="43" t="s">
        <v>12</v>
      </c>
      <c r="D92" s="33" t="s">
        <v>107</v>
      </c>
      <c r="E92" s="70">
        <v>1</v>
      </c>
      <c r="F92" s="66" t="s">
        <v>26</v>
      </c>
      <c r="G92" s="41">
        <v>0</v>
      </c>
      <c r="H92" s="41">
        <v>0</v>
      </c>
      <c r="I92" s="41">
        <f t="shared" si="87"/>
        <v>0</v>
      </c>
      <c r="J92" s="41">
        <f t="shared" si="88"/>
        <v>0</v>
      </c>
      <c r="K92" s="41">
        <f t="shared" si="89"/>
        <v>0</v>
      </c>
      <c r="L92" s="41">
        <f t="shared" si="90"/>
        <v>0</v>
      </c>
    </row>
    <row r="93" spans="2:12" s="31" customFormat="1" x14ac:dyDescent="0.3">
      <c r="B93" s="43" t="str">
        <f t="shared" si="86"/>
        <v>6.</v>
      </c>
      <c r="C93" s="43" t="s">
        <v>13</v>
      </c>
      <c r="D93" s="33" t="s">
        <v>103</v>
      </c>
      <c r="E93" s="70">
        <v>1</v>
      </c>
      <c r="F93" s="66" t="s">
        <v>25</v>
      </c>
      <c r="G93" s="41">
        <v>0</v>
      </c>
      <c r="H93" s="41">
        <v>0</v>
      </c>
      <c r="I93" s="41">
        <f t="shared" si="87"/>
        <v>0</v>
      </c>
      <c r="J93" s="41">
        <f t="shared" si="88"/>
        <v>0</v>
      </c>
      <c r="K93" s="41">
        <f t="shared" si="89"/>
        <v>0</v>
      </c>
      <c r="L93" s="41">
        <f t="shared" si="90"/>
        <v>0</v>
      </c>
    </row>
    <row r="94" spans="2:12" s="31" customFormat="1" ht="26.4" x14ac:dyDescent="0.3">
      <c r="B94" s="43" t="str">
        <f t="shared" si="86"/>
        <v>6.</v>
      </c>
      <c r="C94" s="43" t="s">
        <v>90</v>
      </c>
      <c r="D94" s="33" t="s">
        <v>51</v>
      </c>
      <c r="E94" s="70">
        <v>1</v>
      </c>
      <c r="F94" s="66" t="s">
        <v>25</v>
      </c>
      <c r="G94" s="41">
        <v>0</v>
      </c>
      <c r="H94" s="41">
        <v>0</v>
      </c>
      <c r="I94" s="41">
        <f t="shared" si="87"/>
        <v>0</v>
      </c>
      <c r="J94" s="41">
        <f t="shared" si="88"/>
        <v>0</v>
      </c>
      <c r="K94" s="41">
        <f t="shared" si="89"/>
        <v>0</v>
      </c>
      <c r="L94" s="41">
        <f t="shared" si="90"/>
        <v>0</v>
      </c>
    </row>
    <row r="95" spans="2:12" s="28" customFormat="1" x14ac:dyDescent="0.3">
      <c r="B95" s="82"/>
      <c r="C95" s="83"/>
      <c r="D95" s="84" t="s">
        <v>22</v>
      </c>
      <c r="E95" s="84"/>
      <c r="F95" s="84"/>
      <c r="G95" s="84"/>
      <c r="H95" s="84"/>
      <c r="I95" s="85"/>
      <c r="J95" s="54">
        <f>SUM(J86:J94)</f>
        <v>0</v>
      </c>
      <c r="K95" s="54">
        <f t="shared" ref="K95:L95" si="91">SUM(K86:K94)</f>
        <v>0</v>
      </c>
      <c r="L95" s="54">
        <f t="shared" si="91"/>
        <v>0</v>
      </c>
    </row>
    <row r="96" spans="2:12" s="30" customFormat="1" x14ac:dyDescent="0.3">
      <c r="B96" s="44"/>
      <c r="C96" s="44"/>
      <c r="D96" s="29"/>
      <c r="E96" s="57"/>
      <c r="F96" s="61"/>
      <c r="G96" s="62"/>
      <c r="H96" s="62"/>
      <c r="I96" s="62"/>
      <c r="J96" s="62"/>
      <c r="K96" s="62"/>
      <c r="L96" s="62"/>
    </row>
    <row r="97" spans="2:12" s="30" customFormat="1" x14ac:dyDescent="0.3">
      <c r="B97" s="44"/>
      <c r="C97" s="44"/>
      <c r="D97" s="29"/>
      <c r="E97" s="57"/>
      <c r="F97" s="61"/>
      <c r="G97" s="62"/>
      <c r="H97" s="62"/>
      <c r="I97" s="62"/>
      <c r="J97" s="62"/>
      <c r="K97" s="62"/>
      <c r="L97" s="62"/>
    </row>
    <row r="98" spans="2:12" s="31" customFormat="1" ht="15.6" x14ac:dyDescent="0.3">
      <c r="B98" s="86" t="s">
        <v>12</v>
      </c>
      <c r="C98" s="87"/>
      <c r="D98" s="87" t="s">
        <v>113</v>
      </c>
      <c r="E98" s="87"/>
      <c r="F98" s="87"/>
      <c r="G98" s="87"/>
      <c r="H98" s="87"/>
      <c r="I98" s="87"/>
      <c r="J98" s="87"/>
      <c r="K98" s="87"/>
      <c r="L98" s="88"/>
    </row>
    <row r="99" spans="2:12" s="31" customFormat="1" ht="39.6" x14ac:dyDescent="0.3">
      <c r="B99" s="43" t="str">
        <f>$B$98</f>
        <v>7.</v>
      </c>
      <c r="C99" s="43" t="s">
        <v>0</v>
      </c>
      <c r="D99" s="33" t="s">
        <v>140</v>
      </c>
      <c r="E99" s="70">
        <v>1</v>
      </c>
      <c r="F99" s="66" t="s">
        <v>26</v>
      </c>
      <c r="G99" s="41">
        <v>0</v>
      </c>
      <c r="H99" s="41">
        <v>0</v>
      </c>
      <c r="I99" s="41">
        <f t="shared" ref="I99:I102" si="92">G99+H99</f>
        <v>0</v>
      </c>
      <c r="J99" s="41">
        <f t="shared" ref="J99:J102" si="93">ROUND(E99*G99, 0)</f>
        <v>0</v>
      </c>
      <c r="K99" s="41">
        <f t="shared" ref="K99:K102" si="94">ROUND(E99*H99, 0)</f>
        <v>0</v>
      </c>
      <c r="L99" s="41">
        <f t="shared" ref="L99:L102" si="95">J99+K99</f>
        <v>0</v>
      </c>
    </row>
    <row r="100" spans="2:12" s="31" customFormat="1" ht="52.8" x14ac:dyDescent="0.3">
      <c r="B100" s="43" t="str">
        <f t="shared" ref="B100:B105" si="96">$B$98</f>
        <v>7.</v>
      </c>
      <c r="C100" s="43" t="s">
        <v>1</v>
      </c>
      <c r="D100" s="33" t="s">
        <v>115</v>
      </c>
      <c r="E100" s="70">
        <v>5</v>
      </c>
      <c r="F100" s="66" t="s">
        <v>26</v>
      </c>
      <c r="G100" s="41">
        <v>0</v>
      </c>
      <c r="H100" s="41">
        <v>0</v>
      </c>
      <c r="I100" s="41">
        <f t="shared" si="92"/>
        <v>0</v>
      </c>
      <c r="J100" s="41">
        <f t="shared" si="93"/>
        <v>0</v>
      </c>
      <c r="K100" s="41">
        <f t="shared" si="94"/>
        <v>0</v>
      </c>
      <c r="L100" s="41">
        <f t="shared" si="95"/>
        <v>0</v>
      </c>
    </row>
    <row r="101" spans="2:12" s="31" customFormat="1" ht="26.4" x14ac:dyDescent="0.3">
      <c r="B101" s="43" t="str">
        <f t="shared" si="96"/>
        <v>7.</v>
      </c>
      <c r="C101" s="43" t="s">
        <v>2</v>
      </c>
      <c r="D101" s="33" t="s">
        <v>114</v>
      </c>
      <c r="E101" s="70">
        <v>1</v>
      </c>
      <c r="F101" s="66" t="s">
        <v>26</v>
      </c>
      <c r="G101" s="41">
        <v>0</v>
      </c>
      <c r="H101" s="41">
        <v>0</v>
      </c>
      <c r="I101" s="41">
        <f t="shared" si="92"/>
        <v>0</v>
      </c>
      <c r="J101" s="41">
        <f t="shared" si="93"/>
        <v>0</v>
      </c>
      <c r="K101" s="41">
        <f t="shared" si="94"/>
        <v>0</v>
      </c>
      <c r="L101" s="41">
        <f t="shared" si="95"/>
        <v>0</v>
      </c>
    </row>
    <row r="102" spans="2:12" s="31" customFormat="1" ht="26.4" x14ac:dyDescent="0.3">
      <c r="B102" s="43" t="str">
        <f t="shared" si="96"/>
        <v>7.</v>
      </c>
      <c r="C102" s="43" t="s">
        <v>4</v>
      </c>
      <c r="D102" s="33" t="s">
        <v>141</v>
      </c>
      <c r="E102" s="70">
        <v>1</v>
      </c>
      <c r="F102" s="66" t="s">
        <v>26</v>
      </c>
      <c r="G102" s="41">
        <v>0</v>
      </c>
      <c r="H102" s="41">
        <v>0</v>
      </c>
      <c r="I102" s="41">
        <f t="shared" si="92"/>
        <v>0</v>
      </c>
      <c r="J102" s="41">
        <f t="shared" si="93"/>
        <v>0</v>
      </c>
      <c r="K102" s="41">
        <f t="shared" si="94"/>
        <v>0</v>
      </c>
      <c r="L102" s="41">
        <f t="shared" si="95"/>
        <v>0</v>
      </c>
    </row>
    <row r="103" spans="2:12" s="31" customFormat="1" x14ac:dyDescent="0.3">
      <c r="B103" s="43" t="str">
        <f t="shared" si="96"/>
        <v>7.</v>
      </c>
      <c r="C103" s="43" t="s">
        <v>5</v>
      </c>
      <c r="D103" s="33" t="s">
        <v>42</v>
      </c>
      <c r="E103" s="70">
        <v>1</v>
      </c>
      <c r="F103" s="66" t="s">
        <v>25</v>
      </c>
      <c r="G103" s="41">
        <v>0</v>
      </c>
      <c r="H103" s="41">
        <v>0</v>
      </c>
      <c r="I103" s="41">
        <f t="shared" ref="I103:I105" si="97">G103+H103</f>
        <v>0</v>
      </c>
      <c r="J103" s="41">
        <f t="shared" ref="J103:J105" si="98">ROUND(E103*G103, 0)</f>
        <v>0</v>
      </c>
      <c r="K103" s="41">
        <f t="shared" ref="K103:K105" si="99">ROUND(E103*H103, 0)</f>
        <v>0</v>
      </c>
      <c r="L103" s="41">
        <f t="shared" ref="L103:L105" si="100">J103+K103</f>
        <v>0</v>
      </c>
    </row>
    <row r="104" spans="2:12" s="31" customFormat="1" x14ac:dyDescent="0.3">
      <c r="B104" s="43" t="str">
        <f t="shared" si="96"/>
        <v>7.</v>
      </c>
      <c r="C104" s="43" t="s">
        <v>6</v>
      </c>
      <c r="D104" s="33" t="s">
        <v>103</v>
      </c>
      <c r="E104" s="70">
        <v>1</v>
      </c>
      <c r="F104" s="66" t="s">
        <v>25</v>
      </c>
      <c r="G104" s="41">
        <v>0</v>
      </c>
      <c r="H104" s="41">
        <v>0</v>
      </c>
      <c r="I104" s="41">
        <f t="shared" si="97"/>
        <v>0</v>
      </c>
      <c r="J104" s="41">
        <f t="shared" si="98"/>
        <v>0</v>
      </c>
      <c r="K104" s="41">
        <f t="shared" si="99"/>
        <v>0</v>
      </c>
      <c r="L104" s="41">
        <f t="shared" si="100"/>
        <v>0</v>
      </c>
    </row>
    <row r="105" spans="2:12" s="31" customFormat="1" ht="26.4" x14ac:dyDescent="0.3">
      <c r="B105" s="43" t="str">
        <f t="shared" si="96"/>
        <v>7.</v>
      </c>
      <c r="C105" s="43" t="s">
        <v>12</v>
      </c>
      <c r="D105" s="33" t="s">
        <v>51</v>
      </c>
      <c r="E105" s="70">
        <v>1</v>
      </c>
      <c r="F105" s="66" t="s">
        <v>25</v>
      </c>
      <c r="G105" s="41">
        <v>0</v>
      </c>
      <c r="H105" s="41">
        <v>0</v>
      </c>
      <c r="I105" s="41">
        <f t="shared" si="97"/>
        <v>0</v>
      </c>
      <c r="J105" s="41">
        <f t="shared" si="98"/>
        <v>0</v>
      </c>
      <c r="K105" s="41">
        <f t="shared" si="99"/>
        <v>0</v>
      </c>
      <c r="L105" s="41">
        <f t="shared" si="100"/>
        <v>0</v>
      </c>
    </row>
    <row r="106" spans="2:12" s="28" customFormat="1" x14ac:dyDescent="0.3">
      <c r="B106" s="82"/>
      <c r="C106" s="83"/>
      <c r="D106" s="84" t="s">
        <v>22</v>
      </c>
      <c r="E106" s="84"/>
      <c r="F106" s="84"/>
      <c r="G106" s="84"/>
      <c r="H106" s="84"/>
      <c r="I106" s="85"/>
      <c r="J106" s="54">
        <f>SUM(J99:J102)</f>
        <v>0</v>
      </c>
      <c r="K106" s="54">
        <f>SUM(K99:K102)</f>
        <v>0</v>
      </c>
      <c r="L106" s="54">
        <f>SUM(L99:L102)</f>
        <v>0</v>
      </c>
    </row>
    <row r="107" spans="2:12" s="30" customFormat="1" x14ac:dyDescent="0.3">
      <c r="B107" s="44"/>
      <c r="C107" s="44"/>
      <c r="D107" s="29"/>
      <c r="E107" s="57"/>
      <c r="F107" s="61"/>
      <c r="G107" s="62"/>
      <c r="H107" s="62"/>
      <c r="I107" s="62"/>
      <c r="J107" s="62"/>
      <c r="K107" s="62"/>
      <c r="L107" s="62"/>
    </row>
    <row r="108" spans="2:12" s="30" customFormat="1" x14ac:dyDescent="0.3">
      <c r="B108" s="44"/>
      <c r="C108" s="44"/>
      <c r="D108" s="29"/>
      <c r="E108" s="57"/>
      <c r="F108" s="61"/>
      <c r="G108" s="62"/>
      <c r="H108" s="62"/>
      <c r="I108" s="62"/>
      <c r="J108" s="62"/>
      <c r="K108" s="62"/>
      <c r="L108" s="62"/>
    </row>
    <row r="109" spans="2:12" s="31" customFormat="1" ht="15.6" x14ac:dyDescent="0.3">
      <c r="B109" s="86" t="s">
        <v>13</v>
      </c>
      <c r="C109" s="87"/>
      <c r="D109" s="87" t="s">
        <v>47</v>
      </c>
      <c r="E109" s="87"/>
      <c r="F109" s="87"/>
      <c r="G109" s="87"/>
      <c r="H109" s="87"/>
      <c r="I109" s="87"/>
      <c r="J109" s="87"/>
      <c r="K109" s="87"/>
      <c r="L109" s="88"/>
    </row>
    <row r="110" spans="2:12" s="31" customFormat="1" x14ac:dyDescent="0.3">
      <c r="B110" s="43" t="str">
        <f>$B$109</f>
        <v>8.</v>
      </c>
      <c r="C110" s="43" t="s">
        <v>0</v>
      </c>
      <c r="D110" s="35" t="s">
        <v>70</v>
      </c>
      <c r="E110" s="58">
        <v>9</v>
      </c>
      <c r="F110" s="42" t="s">
        <v>26</v>
      </c>
      <c r="G110" s="41">
        <v>0</v>
      </c>
      <c r="H110" s="41">
        <v>0</v>
      </c>
      <c r="I110" s="41">
        <f t="shared" ref="I110:I112" si="101">G110+H110</f>
        <v>0</v>
      </c>
      <c r="J110" s="41">
        <f t="shared" ref="J110:J112" si="102">ROUND(E110*G110, 0)</f>
        <v>0</v>
      </c>
      <c r="K110" s="41">
        <f t="shared" ref="K110:K112" si="103">ROUND(E110*H110, 0)</f>
        <v>0</v>
      </c>
      <c r="L110" s="41">
        <f t="shared" ref="L110:L112" si="104">J110+K110</f>
        <v>0</v>
      </c>
    </row>
    <row r="111" spans="2:12" s="31" customFormat="1" x14ac:dyDescent="0.3">
      <c r="B111" s="43" t="str">
        <f t="shared" ref="B111:B115" si="105">$B$109</f>
        <v>8.</v>
      </c>
      <c r="C111" s="43" t="s">
        <v>1</v>
      </c>
      <c r="D111" s="35" t="s">
        <v>71</v>
      </c>
      <c r="E111" s="58">
        <v>7</v>
      </c>
      <c r="F111" s="42" t="s">
        <v>26</v>
      </c>
      <c r="G111" s="41">
        <v>0</v>
      </c>
      <c r="H111" s="41">
        <v>0</v>
      </c>
      <c r="I111" s="41">
        <f t="shared" si="101"/>
        <v>0</v>
      </c>
      <c r="J111" s="41">
        <f t="shared" si="102"/>
        <v>0</v>
      </c>
      <c r="K111" s="41">
        <f t="shared" si="103"/>
        <v>0</v>
      </c>
      <c r="L111" s="41">
        <f t="shared" si="104"/>
        <v>0</v>
      </c>
    </row>
    <row r="112" spans="2:12" s="31" customFormat="1" x14ac:dyDescent="0.3">
      <c r="B112" s="43" t="str">
        <f t="shared" si="105"/>
        <v>8.</v>
      </c>
      <c r="C112" s="43" t="s">
        <v>2</v>
      </c>
      <c r="D112" s="35" t="s">
        <v>72</v>
      </c>
      <c r="E112" s="58">
        <v>2</v>
      </c>
      <c r="F112" s="42" t="s">
        <v>26</v>
      </c>
      <c r="G112" s="41">
        <v>0</v>
      </c>
      <c r="H112" s="41">
        <v>0</v>
      </c>
      <c r="I112" s="41">
        <f t="shared" si="101"/>
        <v>0</v>
      </c>
      <c r="J112" s="41">
        <f t="shared" si="102"/>
        <v>0</v>
      </c>
      <c r="K112" s="41">
        <f t="shared" si="103"/>
        <v>0</v>
      </c>
      <c r="L112" s="41">
        <f t="shared" si="104"/>
        <v>0</v>
      </c>
    </row>
    <row r="113" spans="2:12" s="31" customFormat="1" x14ac:dyDescent="0.3">
      <c r="B113" s="43" t="str">
        <f t="shared" si="105"/>
        <v>8.</v>
      </c>
      <c r="C113" s="43" t="s">
        <v>4</v>
      </c>
      <c r="D113" s="35" t="s">
        <v>69</v>
      </c>
      <c r="E113" s="58">
        <v>3</v>
      </c>
      <c r="F113" s="42" t="s">
        <v>26</v>
      </c>
      <c r="G113" s="41">
        <v>0</v>
      </c>
      <c r="H113" s="41">
        <v>0</v>
      </c>
      <c r="I113" s="41">
        <f t="shared" ref="I113" si="106">G113+H113</f>
        <v>0</v>
      </c>
      <c r="J113" s="41">
        <f t="shared" ref="J113" si="107">ROUND(E113*G113, 0)</f>
        <v>0</v>
      </c>
      <c r="K113" s="41">
        <f t="shared" ref="K113" si="108">ROUND(E113*H113, 0)</f>
        <v>0</v>
      </c>
      <c r="L113" s="41">
        <f t="shared" ref="L113" si="109">J113+K113</f>
        <v>0</v>
      </c>
    </row>
    <row r="114" spans="2:12" s="31" customFormat="1" x14ac:dyDescent="0.3">
      <c r="B114" s="43" t="str">
        <f t="shared" si="105"/>
        <v>8.</v>
      </c>
      <c r="C114" s="43" t="s">
        <v>5</v>
      </c>
      <c r="D114" s="35" t="s">
        <v>130</v>
      </c>
      <c r="E114" s="58">
        <v>4</v>
      </c>
      <c r="F114" s="42" t="s">
        <v>26</v>
      </c>
      <c r="G114" s="41">
        <v>0</v>
      </c>
      <c r="H114" s="41">
        <v>0</v>
      </c>
      <c r="I114" s="41">
        <f t="shared" ref="I114" si="110">G114+H114</f>
        <v>0</v>
      </c>
      <c r="J114" s="41">
        <f t="shared" ref="J114" si="111">ROUND(E114*G114, 0)</f>
        <v>0</v>
      </c>
      <c r="K114" s="41">
        <f t="shared" ref="K114" si="112">ROUND(E114*H114, 0)</f>
        <v>0</v>
      </c>
      <c r="L114" s="41">
        <f t="shared" ref="L114" si="113">J114+K114</f>
        <v>0</v>
      </c>
    </row>
    <row r="115" spans="2:12" s="31" customFormat="1" x14ac:dyDescent="0.3">
      <c r="B115" s="43" t="str">
        <f t="shared" si="105"/>
        <v>8.</v>
      </c>
      <c r="C115" s="43" t="s">
        <v>6</v>
      </c>
      <c r="D115" s="35" t="s">
        <v>86</v>
      </c>
      <c r="E115" s="58">
        <v>28</v>
      </c>
      <c r="F115" s="42" t="s">
        <v>26</v>
      </c>
      <c r="G115" s="41">
        <v>0</v>
      </c>
      <c r="H115" s="41">
        <v>0</v>
      </c>
      <c r="I115" s="41">
        <f t="shared" ref="I115" si="114">G115+H115</f>
        <v>0</v>
      </c>
      <c r="J115" s="41">
        <f t="shared" ref="J115" si="115">ROUND(E115*G115, 0)</f>
        <v>0</v>
      </c>
      <c r="K115" s="41">
        <f t="shared" ref="K115" si="116">ROUND(E115*H115, 0)</f>
        <v>0</v>
      </c>
      <c r="L115" s="41">
        <f t="shared" ref="L115" si="117">J115+K115</f>
        <v>0</v>
      </c>
    </row>
    <row r="116" spans="2:12" s="28" customFormat="1" x14ac:dyDescent="0.3">
      <c r="B116" s="82"/>
      <c r="C116" s="83"/>
      <c r="D116" s="84" t="s">
        <v>22</v>
      </c>
      <c r="E116" s="84"/>
      <c r="F116" s="84"/>
      <c r="G116" s="84"/>
      <c r="H116" s="84"/>
      <c r="I116" s="85"/>
      <c r="J116" s="54">
        <f>SUM(J110:J115)</f>
        <v>0</v>
      </c>
      <c r="K116" s="54">
        <f>SUM(K110:K115)</f>
        <v>0</v>
      </c>
      <c r="L116" s="54">
        <f>SUM(L110:L115)</f>
        <v>0</v>
      </c>
    </row>
    <row r="117" spans="2:12" s="30" customFormat="1" x14ac:dyDescent="0.3">
      <c r="B117" s="44"/>
      <c r="C117" s="44"/>
      <c r="D117" s="29"/>
      <c r="E117" s="57"/>
      <c r="F117" s="61"/>
      <c r="G117" s="62"/>
      <c r="H117" s="62"/>
      <c r="I117" s="62"/>
      <c r="J117" s="62"/>
      <c r="K117" s="62"/>
      <c r="L117" s="62"/>
    </row>
    <row r="118" spans="2:12" s="30" customFormat="1" x14ac:dyDescent="0.3">
      <c r="B118" s="44"/>
      <c r="C118" s="44"/>
      <c r="D118" s="29"/>
      <c r="E118" s="57"/>
      <c r="F118" s="61"/>
      <c r="G118" s="62"/>
      <c r="H118" s="62"/>
      <c r="I118" s="62"/>
      <c r="J118" s="62"/>
      <c r="K118" s="62"/>
      <c r="L118" s="62"/>
    </row>
    <row r="119" spans="2:12" s="31" customFormat="1" ht="15.6" x14ac:dyDescent="0.3">
      <c r="B119" s="86" t="s">
        <v>90</v>
      </c>
      <c r="C119" s="87"/>
      <c r="D119" s="87" t="s">
        <v>48</v>
      </c>
      <c r="E119" s="87"/>
      <c r="F119" s="87"/>
      <c r="G119" s="87"/>
      <c r="H119" s="87"/>
      <c r="I119" s="87"/>
      <c r="J119" s="87"/>
      <c r="K119" s="87"/>
      <c r="L119" s="88"/>
    </row>
    <row r="120" spans="2:12" s="31" customFormat="1" ht="39.6" x14ac:dyDescent="0.3">
      <c r="B120" s="43" t="str">
        <f>$B$119</f>
        <v>9.</v>
      </c>
      <c r="C120" s="43" t="s">
        <v>23</v>
      </c>
      <c r="D120" s="35" t="s">
        <v>109</v>
      </c>
      <c r="E120" s="58">
        <v>4</v>
      </c>
      <c r="F120" s="42" t="s">
        <v>26</v>
      </c>
      <c r="G120" s="41">
        <v>0</v>
      </c>
      <c r="H120" s="41">
        <v>0</v>
      </c>
      <c r="I120" s="41">
        <f>G120+H120</f>
        <v>0</v>
      </c>
      <c r="J120" s="41">
        <f>ROUND(E120*G120, 0)</f>
        <v>0</v>
      </c>
      <c r="K120" s="41">
        <f>ROUND(E120*H120, 0)</f>
        <v>0</v>
      </c>
      <c r="L120" s="41">
        <f>J120+K120</f>
        <v>0</v>
      </c>
    </row>
    <row r="121" spans="2:12" s="31" customFormat="1" ht="39.6" x14ac:dyDescent="0.3">
      <c r="B121" s="43" t="str">
        <f t="shared" ref="B121:B124" si="118">$B$119</f>
        <v>9.</v>
      </c>
      <c r="C121" s="43" t="s">
        <v>24</v>
      </c>
      <c r="D121" s="35" t="s">
        <v>110</v>
      </c>
      <c r="E121" s="58">
        <v>22</v>
      </c>
      <c r="F121" s="42" t="s">
        <v>26</v>
      </c>
      <c r="G121" s="41">
        <v>0</v>
      </c>
      <c r="H121" s="41">
        <v>0</v>
      </c>
      <c r="I121" s="41">
        <f>G121+H121</f>
        <v>0</v>
      </c>
      <c r="J121" s="41">
        <f>ROUND(E121*G121, 0)</f>
        <v>0</v>
      </c>
      <c r="K121" s="41">
        <f>ROUND(E121*H121, 0)</f>
        <v>0</v>
      </c>
      <c r="L121" s="41">
        <f>J121+K121</f>
        <v>0</v>
      </c>
    </row>
    <row r="122" spans="2:12" s="31" customFormat="1" ht="39.6" x14ac:dyDescent="0.3">
      <c r="B122" s="43" t="str">
        <f t="shared" si="118"/>
        <v>9.</v>
      </c>
      <c r="C122" s="43" t="s">
        <v>8</v>
      </c>
      <c r="D122" s="35" t="s">
        <v>111</v>
      </c>
      <c r="E122" s="58">
        <v>16</v>
      </c>
      <c r="F122" s="42" t="s">
        <v>26</v>
      </c>
      <c r="G122" s="41">
        <v>0</v>
      </c>
      <c r="H122" s="41">
        <v>0</v>
      </c>
      <c r="I122" s="41">
        <f>G122+H122</f>
        <v>0</v>
      </c>
      <c r="J122" s="41">
        <f>ROUND(E122*G122, 0)</f>
        <v>0</v>
      </c>
      <c r="K122" s="41">
        <f>ROUND(E122*H122, 0)</f>
        <v>0</v>
      </c>
      <c r="L122" s="41">
        <f>J122+K122</f>
        <v>0</v>
      </c>
    </row>
    <row r="123" spans="2:12" s="31" customFormat="1" ht="39.6" x14ac:dyDescent="0.3">
      <c r="B123" s="43" t="str">
        <f t="shared" si="118"/>
        <v>9.</v>
      </c>
      <c r="C123" s="43" t="s">
        <v>9</v>
      </c>
      <c r="D123" s="35" t="s">
        <v>112</v>
      </c>
      <c r="E123" s="58">
        <v>4</v>
      </c>
      <c r="F123" s="42" t="s">
        <v>26</v>
      </c>
      <c r="G123" s="41">
        <v>0</v>
      </c>
      <c r="H123" s="41">
        <v>0</v>
      </c>
      <c r="I123" s="41">
        <f t="shared" ref="I123:I124" si="119">G123+H123</f>
        <v>0</v>
      </c>
      <c r="J123" s="41">
        <f t="shared" ref="J123:J124" si="120">ROUND(E123*G123, 0)</f>
        <v>0</v>
      </c>
      <c r="K123" s="41">
        <f t="shared" ref="K123:K124" si="121">ROUND(E123*H123, 0)</f>
        <v>0</v>
      </c>
      <c r="L123" s="41">
        <f t="shared" ref="L123:L124" si="122">J123+K123</f>
        <v>0</v>
      </c>
    </row>
    <row r="124" spans="2:12" s="31" customFormat="1" ht="28.5" customHeight="1" x14ac:dyDescent="0.3">
      <c r="B124" s="43" t="str">
        <f t="shared" si="118"/>
        <v>9.</v>
      </c>
      <c r="C124" s="43" t="s">
        <v>36</v>
      </c>
      <c r="D124" s="35" t="s">
        <v>122</v>
      </c>
      <c r="E124" s="68">
        <v>6</v>
      </c>
      <c r="F124" s="42" t="s">
        <v>26</v>
      </c>
      <c r="G124" s="41">
        <v>0</v>
      </c>
      <c r="H124" s="41">
        <v>0</v>
      </c>
      <c r="I124" s="41">
        <f t="shared" si="119"/>
        <v>0</v>
      </c>
      <c r="J124" s="41">
        <f t="shared" si="120"/>
        <v>0</v>
      </c>
      <c r="K124" s="41">
        <f t="shared" si="121"/>
        <v>0</v>
      </c>
      <c r="L124" s="41">
        <f t="shared" si="122"/>
        <v>0</v>
      </c>
    </row>
    <row r="125" spans="2:12" s="28" customFormat="1" x14ac:dyDescent="0.3">
      <c r="B125" s="82"/>
      <c r="C125" s="83"/>
      <c r="D125" s="84" t="s">
        <v>22</v>
      </c>
      <c r="E125" s="84"/>
      <c r="F125" s="84"/>
      <c r="G125" s="84"/>
      <c r="H125" s="84"/>
      <c r="I125" s="85"/>
      <c r="J125" s="54">
        <f>SUM(J120:J124)</f>
        <v>0</v>
      </c>
      <c r="K125" s="54">
        <f>SUM(K120:K124)</f>
        <v>0</v>
      </c>
      <c r="L125" s="54">
        <f>SUM(L120:L124)</f>
        <v>0</v>
      </c>
    </row>
    <row r="126" spans="2:12" s="30" customFormat="1" x14ac:dyDescent="0.3">
      <c r="B126" s="44"/>
      <c r="C126" s="44"/>
      <c r="D126" s="29"/>
      <c r="E126" s="57"/>
      <c r="F126" s="61"/>
      <c r="G126" s="62"/>
      <c r="H126" s="62"/>
      <c r="I126" s="62"/>
      <c r="J126" s="62"/>
      <c r="K126" s="62"/>
      <c r="L126" s="62"/>
    </row>
    <row r="127" spans="2:12" s="30" customFormat="1" x14ac:dyDescent="0.3">
      <c r="B127" s="44"/>
      <c r="C127" s="44"/>
      <c r="D127" s="29"/>
      <c r="E127" s="57"/>
      <c r="F127" s="61"/>
      <c r="G127" s="62"/>
      <c r="H127" s="62"/>
      <c r="I127" s="62"/>
      <c r="J127" s="62"/>
      <c r="K127" s="62"/>
      <c r="L127" s="62"/>
    </row>
    <row r="128" spans="2:12" s="31" customFormat="1" ht="15.6" x14ac:dyDescent="0.3">
      <c r="B128" s="86" t="s">
        <v>91</v>
      </c>
      <c r="C128" s="87"/>
      <c r="D128" s="87" t="s">
        <v>79</v>
      </c>
      <c r="E128" s="87"/>
      <c r="F128" s="87"/>
      <c r="G128" s="87"/>
      <c r="H128" s="87"/>
      <c r="I128" s="87"/>
      <c r="J128" s="87"/>
      <c r="K128" s="87"/>
      <c r="L128" s="88"/>
    </row>
    <row r="129" spans="1:13" s="31" customFormat="1" ht="26.4" x14ac:dyDescent="0.3">
      <c r="B129" s="43" t="str">
        <f>$B$128</f>
        <v>10.</v>
      </c>
      <c r="C129" s="43" t="s">
        <v>23</v>
      </c>
      <c r="D129" s="35" t="s">
        <v>142</v>
      </c>
      <c r="E129" s="58">
        <v>1</v>
      </c>
      <c r="F129" s="42" t="s">
        <v>25</v>
      </c>
      <c r="G129" s="41">
        <v>0</v>
      </c>
      <c r="H129" s="41">
        <v>0</v>
      </c>
      <c r="I129" s="41">
        <f>G129+H129</f>
        <v>0</v>
      </c>
      <c r="J129" s="41">
        <f>ROUND(E129*G129, 0)</f>
        <v>0</v>
      </c>
      <c r="K129" s="41">
        <f>ROUND(E129*H129, 0)</f>
        <v>0</v>
      </c>
      <c r="L129" s="41">
        <f>J129+K129</f>
        <v>0</v>
      </c>
    </row>
    <row r="130" spans="1:13" s="31" customFormat="1" ht="39.6" x14ac:dyDescent="0.3">
      <c r="B130" s="43" t="str">
        <f>$B$128</f>
        <v>10.</v>
      </c>
      <c r="C130" s="43" t="s">
        <v>39</v>
      </c>
      <c r="D130" s="35" t="s">
        <v>80</v>
      </c>
      <c r="E130" s="58">
        <v>1</v>
      </c>
      <c r="F130" s="42" t="s">
        <v>25</v>
      </c>
      <c r="G130" s="41">
        <v>0</v>
      </c>
      <c r="H130" s="41">
        <v>0</v>
      </c>
      <c r="I130" s="41">
        <f t="shared" ref="I130" si="123">G130+H130</f>
        <v>0</v>
      </c>
      <c r="J130" s="41">
        <f t="shared" ref="J130" si="124">ROUND(E130*G130, 0)</f>
        <v>0</v>
      </c>
      <c r="K130" s="41">
        <f t="shared" ref="K130" si="125">ROUND(E130*H130, 0)</f>
        <v>0</v>
      </c>
      <c r="L130" s="41">
        <f t="shared" ref="L130" si="126">J130+K130</f>
        <v>0</v>
      </c>
    </row>
    <row r="131" spans="1:13" s="31" customFormat="1" x14ac:dyDescent="0.3">
      <c r="B131" s="43" t="str">
        <f>$B$128</f>
        <v>10.</v>
      </c>
      <c r="C131" s="43" t="s">
        <v>65</v>
      </c>
      <c r="D131" s="35" t="s">
        <v>81</v>
      </c>
      <c r="E131" s="58">
        <v>1</v>
      </c>
      <c r="F131" s="42" t="s">
        <v>25</v>
      </c>
      <c r="G131" s="41">
        <v>0</v>
      </c>
      <c r="H131" s="41">
        <v>0</v>
      </c>
      <c r="I131" s="41">
        <f>G131+H131</f>
        <v>0</v>
      </c>
      <c r="J131" s="41">
        <f>ROUND(E131*G131, 0)</f>
        <v>0</v>
      </c>
      <c r="K131" s="41">
        <f>ROUND(E131*H131, 0)</f>
        <v>0</v>
      </c>
      <c r="L131" s="41">
        <f>J131+K131</f>
        <v>0</v>
      </c>
    </row>
    <row r="132" spans="1:13" s="28" customFormat="1" x14ac:dyDescent="0.3">
      <c r="B132" s="82"/>
      <c r="C132" s="83"/>
      <c r="D132" s="84" t="s">
        <v>22</v>
      </c>
      <c r="E132" s="84"/>
      <c r="F132" s="84"/>
      <c r="G132" s="84"/>
      <c r="H132" s="84"/>
      <c r="I132" s="85"/>
      <c r="J132" s="54">
        <f>SUM(J129:J131)</f>
        <v>0</v>
      </c>
      <c r="K132" s="54">
        <f>SUM(K129:K131)</f>
        <v>0</v>
      </c>
      <c r="L132" s="54">
        <f>SUM(L129:L131)</f>
        <v>0</v>
      </c>
    </row>
    <row r="133" spans="1:13" s="30" customFormat="1" x14ac:dyDescent="0.3">
      <c r="B133" s="44"/>
      <c r="C133" s="44"/>
      <c r="D133" s="29"/>
      <c r="E133" s="57"/>
      <c r="F133" s="61"/>
      <c r="G133" s="62"/>
      <c r="H133" s="62"/>
      <c r="I133" s="62"/>
      <c r="J133" s="62"/>
      <c r="K133" s="62"/>
      <c r="L133" s="62"/>
    </row>
    <row r="134" spans="1:13" s="31" customFormat="1" x14ac:dyDescent="0.3">
      <c r="A134" s="30"/>
      <c r="B134" s="44"/>
      <c r="C134" s="44"/>
      <c r="D134" s="29"/>
      <c r="E134" s="57"/>
      <c r="F134" s="61"/>
      <c r="G134" s="62"/>
      <c r="H134" s="62"/>
      <c r="I134" s="62"/>
      <c r="J134" s="62"/>
      <c r="K134" s="62"/>
      <c r="L134" s="62"/>
      <c r="M134" s="30"/>
    </row>
    <row r="135" spans="1:13" s="31" customFormat="1" ht="15.6" x14ac:dyDescent="0.3">
      <c r="B135" s="86" t="s">
        <v>104</v>
      </c>
      <c r="C135" s="87"/>
      <c r="D135" s="87" t="s">
        <v>49</v>
      </c>
      <c r="E135" s="87"/>
      <c r="F135" s="87"/>
      <c r="G135" s="87"/>
      <c r="H135" s="87"/>
      <c r="I135" s="87"/>
      <c r="J135" s="87"/>
      <c r="K135" s="87"/>
      <c r="L135" s="88"/>
    </row>
    <row r="136" spans="1:13" s="31" customFormat="1" ht="70.5" customHeight="1" x14ac:dyDescent="0.3">
      <c r="A136" s="32"/>
      <c r="B136" s="95" t="s">
        <v>54</v>
      </c>
      <c r="C136" s="96"/>
      <c r="D136" s="96"/>
      <c r="E136" s="96"/>
      <c r="F136" s="96"/>
      <c r="G136" s="96"/>
      <c r="H136" s="96"/>
      <c r="I136" s="96"/>
      <c r="J136" s="96"/>
      <c r="K136" s="96"/>
      <c r="L136" s="97"/>
      <c r="M136" s="32"/>
    </row>
    <row r="137" spans="1:13" s="31" customFormat="1" ht="26.4" x14ac:dyDescent="0.3">
      <c r="B137" s="46" t="str">
        <f>$B$135</f>
        <v>11.</v>
      </c>
      <c r="C137" s="46" t="s">
        <v>23</v>
      </c>
      <c r="D137" s="39" t="s">
        <v>50</v>
      </c>
      <c r="E137" s="69">
        <v>1</v>
      </c>
      <c r="F137" s="42" t="s">
        <v>25</v>
      </c>
      <c r="G137" s="41">
        <v>0</v>
      </c>
      <c r="H137" s="41">
        <v>0</v>
      </c>
      <c r="I137" s="40">
        <f>G137+H137</f>
        <v>0</v>
      </c>
      <c r="J137" s="41">
        <f>ROUND(E137*G137, 0)</f>
        <v>0</v>
      </c>
      <c r="K137" s="41">
        <f>ROUND(E137*H137, 0)</f>
        <v>0</v>
      </c>
      <c r="L137" s="41">
        <f>J137+K137</f>
        <v>0</v>
      </c>
    </row>
    <row r="138" spans="1:13" s="32" customFormat="1" ht="26.4" x14ac:dyDescent="0.3">
      <c r="A138" s="31"/>
      <c r="B138" s="46" t="str">
        <f>$B$135</f>
        <v>11.</v>
      </c>
      <c r="C138" s="46" t="s">
        <v>24</v>
      </c>
      <c r="D138" s="39" t="s">
        <v>51</v>
      </c>
      <c r="E138" s="69">
        <v>1</v>
      </c>
      <c r="F138" s="42" t="s">
        <v>25</v>
      </c>
      <c r="G138" s="41">
        <v>0</v>
      </c>
      <c r="H138" s="41">
        <v>0</v>
      </c>
      <c r="I138" s="40">
        <f>G138+H138</f>
        <v>0</v>
      </c>
      <c r="J138" s="41">
        <f>ROUND(E138*G138, 0)</f>
        <v>0</v>
      </c>
      <c r="K138" s="41">
        <f>ROUND(E138*H138, 0)</f>
        <v>0</v>
      </c>
      <c r="L138" s="41">
        <f>J138+K138</f>
        <v>0</v>
      </c>
      <c r="M138" s="31"/>
    </row>
    <row r="139" spans="1:13" ht="39.6" x14ac:dyDescent="0.3">
      <c r="A139" s="31"/>
      <c r="B139" s="46" t="str">
        <f>$B$135</f>
        <v>11.</v>
      </c>
      <c r="C139" s="46" t="s">
        <v>8</v>
      </c>
      <c r="D139" s="39" t="s">
        <v>52</v>
      </c>
      <c r="E139" s="69">
        <v>1</v>
      </c>
      <c r="F139" s="42" t="s">
        <v>25</v>
      </c>
      <c r="G139" s="41">
        <v>0</v>
      </c>
      <c r="H139" s="41">
        <v>0</v>
      </c>
      <c r="I139" s="40">
        <f>G139+H139</f>
        <v>0</v>
      </c>
      <c r="J139" s="41">
        <f>ROUND(E139*G139, 0)</f>
        <v>0</v>
      </c>
      <c r="K139" s="41">
        <f>ROUND(E139*H139, 0)</f>
        <v>0</v>
      </c>
      <c r="L139" s="41">
        <f>J139+K139</f>
        <v>0</v>
      </c>
      <c r="M139" s="31"/>
    </row>
    <row r="140" spans="1:13" s="31" customFormat="1" x14ac:dyDescent="0.3">
      <c r="A140" s="32"/>
      <c r="B140" s="46" t="str">
        <f>$B$135</f>
        <v>11.</v>
      </c>
      <c r="C140" s="46" t="s">
        <v>9</v>
      </c>
      <c r="D140" s="39" t="s">
        <v>53</v>
      </c>
      <c r="E140" s="69">
        <v>1</v>
      </c>
      <c r="F140" s="42" t="s">
        <v>25</v>
      </c>
      <c r="G140" s="41">
        <v>0</v>
      </c>
      <c r="H140" s="41">
        <v>0</v>
      </c>
      <c r="I140" s="40">
        <f>G140+H140</f>
        <v>0</v>
      </c>
      <c r="J140" s="41">
        <f>ROUND(E140*G140, 0)</f>
        <v>0</v>
      </c>
      <c r="K140" s="41">
        <f>ROUND(E140*H140, 0)</f>
        <v>0</v>
      </c>
      <c r="L140" s="41">
        <f>J140+K140</f>
        <v>0</v>
      </c>
      <c r="M140" s="32"/>
    </row>
    <row r="141" spans="1:13" s="28" customFormat="1" x14ac:dyDescent="0.3">
      <c r="B141" s="82"/>
      <c r="C141" s="83"/>
      <c r="D141" s="84" t="s">
        <v>22</v>
      </c>
      <c r="E141" s="84"/>
      <c r="F141" s="84"/>
      <c r="G141" s="84"/>
      <c r="H141" s="84"/>
      <c r="I141" s="85"/>
      <c r="J141" s="54">
        <f>SUM(J137:J140)</f>
        <v>0</v>
      </c>
      <c r="K141" s="54">
        <f>SUM(K137:K140)</f>
        <v>0</v>
      </c>
      <c r="L141" s="54">
        <f>SUM(L137:L140)</f>
        <v>0</v>
      </c>
    </row>
    <row r="142" spans="1:13" x14ac:dyDescent="0.3">
      <c r="A142"/>
      <c r="B142" s="45"/>
      <c r="C142" s="45"/>
      <c r="D142" s="38"/>
      <c r="E142" s="59"/>
      <c r="F142" s="45"/>
      <c r="G142" s="45"/>
      <c r="H142" s="45"/>
      <c r="I142" s="45"/>
      <c r="J142" s="45"/>
      <c r="K142" s="45"/>
      <c r="L142" s="45"/>
    </row>
  </sheetData>
  <sortState xmlns:xlrd2="http://schemas.microsoft.com/office/spreadsheetml/2017/richdata2" ref="D54:E59">
    <sortCondition ref="D54:D59"/>
  </sortState>
  <mergeCells count="59">
    <mergeCell ref="B132:C132"/>
    <mergeCell ref="D132:I132"/>
    <mergeCell ref="B128:C128"/>
    <mergeCell ref="D128:L128"/>
    <mergeCell ref="B136:L136"/>
    <mergeCell ref="D141:I141"/>
    <mergeCell ref="B141:C141"/>
    <mergeCell ref="B135:C135"/>
    <mergeCell ref="D135:L135"/>
    <mergeCell ref="B18:C18"/>
    <mergeCell ref="D18:L18"/>
    <mergeCell ref="B19:L19"/>
    <mergeCell ref="D34:L34"/>
    <mergeCell ref="B34:C34"/>
    <mergeCell ref="B125:C125"/>
    <mergeCell ref="D125:I125"/>
    <mergeCell ref="B35:L35"/>
    <mergeCell ref="D46:I46"/>
    <mergeCell ref="B46:C46"/>
    <mergeCell ref="B49:C49"/>
    <mergeCell ref="D49:L49"/>
    <mergeCell ref="B20:L20"/>
    <mergeCell ref="B21:L21"/>
    <mergeCell ref="B22:L22"/>
    <mergeCell ref="D31:I31"/>
    <mergeCell ref="B31:C31"/>
    <mergeCell ref="D9:L9"/>
    <mergeCell ref="B11:L11"/>
    <mergeCell ref="B15:C15"/>
    <mergeCell ref="D15:I15"/>
    <mergeCell ref="B9:C9"/>
    <mergeCell ref="B10:L10"/>
    <mergeCell ref="B7:C7"/>
    <mergeCell ref="B2:L2"/>
    <mergeCell ref="B3:L3"/>
    <mergeCell ref="B4:L4"/>
    <mergeCell ref="B5:L5"/>
    <mergeCell ref="B82:C82"/>
    <mergeCell ref="D82:I82"/>
    <mergeCell ref="B50:L50"/>
    <mergeCell ref="B51:L51"/>
    <mergeCell ref="D65:I65"/>
    <mergeCell ref="B65:C65"/>
    <mergeCell ref="B68:C68"/>
    <mergeCell ref="D68:L68"/>
    <mergeCell ref="B109:C109"/>
    <mergeCell ref="D109:L109"/>
    <mergeCell ref="B116:C116"/>
    <mergeCell ref="D116:I116"/>
    <mergeCell ref="B119:C119"/>
    <mergeCell ref="D119:L119"/>
    <mergeCell ref="B106:C106"/>
    <mergeCell ref="D106:I106"/>
    <mergeCell ref="B85:C85"/>
    <mergeCell ref="D85:L85"/>
    <mergeCell ref="B95:C95"/>
    <mergeCell ref="D95:I95"/>
    <mergeCell ref="B98:C98"/>
    <mergeCell ref="D98:L98"/>
  </mergeCells>
  <phoneticPr fontId="11" type="noConversion"/>
  <pageMargins left="0.39370078740157483" right="0" top="0.78740157480314965" bottom="0.59055118110236227" header="0.39370078740157483" footer="0"/>
  <pageSetup paperSize="9" scale="69" orientation="portrait" r:id="rId1"/>
  <headerFooter>
    <oddHeader>&amp;C&amp;F-&amp;A</oddHeader>
    <oddFooter>&amp;C&amp;D&amp;R&amp;N/&amp;P</oddFooter>
  </headerFooter>
  <rowBreaks count="2" manualBreakCount="2">
    <brk id="16" max="16383" man="1"/>
    <brk id="6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Költségvetés összesítő</vt:lpstr>
      <vt:lpstr>Tételes költségvetés</vt:lpstr>
      <vt:lpstr>'Tételes költségvetés'!Nyomtatási_cím</vt:lpstr>
      <vt:lpstr>'Költségvetés összesítő'!Nyomtatási_terület</vt:lpstr>
      <vt:lpstr>'Tételes költségvetés'!Nyomtatási_terület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Kovács Erzsébet</dc:creator>
  <cp:lastModifiedBy>Gábor Pikó</cp:lastModifiedBy>
  <cp:lastPrinted>2020-10-05T13:15:32Z</cp:lastPrinted>
  <dcterms:created xsi:type="dcterms:W3CDTF">2018-02-13T14:01:08Z</dcterms:created>
  <dcterms:modified xsi:type="dcterms:W3CDTF">2023-10-16T10:39:38Z</dcterms:modified>
</cp:coreProperties>
</file>