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efaultThemeVersion="124226"/>
  <mc:AlternateContent xmlns:mc="http://schemas.openxmlformats.org/markup-compatibility/2006">
    <mc:Choice Requires="x15">
      <x15ac:absPath xmlns:x15ac="http://schemas.microsoft.com/office/spreadsheetml/2010/11/ac" url="C:\Users\Forma\Desktop\"/>
    </mc:Choice>
  </mc:AlternateContent>
  <xr:revisionPtr revIDLastSave="0" documentId="8_{8BEB7008-D930-4148-BCAB-8FB895E73143}" xr6:coauthVersionLast="47" xr6:coauthVersionMax="47" xr10:uidLastSave="{00000000-0000-0000-0000-000000000000}"/>
  <bookViews>
    <workbookView xWindow="-120" yWindow="-120" windowWidth="29040" windowHeight="16440" activeTab="5" xr2:uid="{00000000-000D-0000-FFFF-FFFF00000000}"/>
  </bookViews>
  <sheets>
    <sheet name="Összesítő" sheetId="1" r:id="rId1"/>
    <sheet name="Terepelőkészítés" sheetId="2" r:id="rId2"/>
    <sheet name="Biológiai tisztítóegység beépít" sheetId="3" r:id="rId3"/>
    <sheet name="Szikkasztómező kialakítás" sheetId="5" r:id="rId4"/>
    <sheet name="Vezeték építés" sheetId="6" r:id="rId5"/>
    <sheet name="Tereprendezés"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1" l="1"/>
  <c r="E15" i="1"/>
  <c r="F14" i="1"/>
  <c r="E14" i="1"/>
  <c r="G14" i="1" s="1"/>
  <c r="F13" i="1"/>
  <c r="E13" i="1"/>
  <c r="F11" i="1"/>
  <c r="I11" i="5"/>
  <c r="J11" i="5"/>
  <c r="K11" i="5"/>
  <c r="L11" i="5"/>
  <c r="K10" i="5"/>
  <c r="J10" i="5"/>
  <c r="I10" i="5"/>
  <c r="L10" i="5" s="1"/>
  <c r="K9" i="5"/>
  <c r="J9" i="5"/>
  <c r="I9" i="5"/>
  <c r="L9" i="5" s="1"/>
  <c r="L8" i="5"/>
  <c r="K8" i="5"/>
  <c r="J8" i="5"/>
  <c r="I8" i="5"/>
  <c r="K7" i="5"/>
  <c r="J7" i="5"/>
  <c r="I7" i="5"/>
  <c r="L7" i="5" s="1"/>
  <c r="L6" i="5"/>
  <c r="K6" i="5"/>
  <c r="J6" i="5"/>
  <c r="I6" i="5"/>
  <c r="L5" i="5"/>
  <c r="K5" i="5"/>
  <c r="J5" i="5"/>
  <c r="I5" i="5"/>
  <c r="K4" i="5"/>
  <c r="J4" i="5"/>
  <c r="I4" i="5"/>
  <c r="L4" i="5" s="1"/>
  <c r="I11" i="6"/>
  <c r="J11" i="6"/>
  <c r="K11" i="6"/>
  <c r="L11" i="6"/>
  <c r="K10" i="6"/>
  <c r="J10" i="6"/>
  <c r="I10" i="6"/>
  <c r="L10" i="6" s="1"/>
  <c r="K9" i="6"/>
  <c r="J9" i="6"/>
  <c r="I9" i="6"/>
  <c r="L9" i="6" s="1"/>
  <c r="K8" i="6"/>
  <c r="J8" i="6"/>
  <c r="I8" i="6"/>
  <c r="L8" i="6" s="1"/>
  <c r="K7" i="6"/>
  <c r="J7" i="6"/>
  <c r="I7" i="6"/>
  <c r="L7" i="6" s="1"/>
  <c r="K6" i="6"/>
  <c r="L6" i="6" s="1"/>
  <c r="J6" i="6"/>
  <c r="I6" i="6"/>
  <c r="K5" i="6"/>
  <c r="L5" i="6" s="1"/>
  <c r="J5" i="6"/>
  <c r="I5" i="6"/>
  <c r="K4" i="6"/>
  <c r="L4" i="6" s="1"/>
  <c r="J4" i="6"/>
  <c r="I4" i="6"/>
  <c r="K17" i="3"/>
  <c r="J17" i="3"/>
  <c r="I17" i="3"/>
  <c r="L17" i="3" s="1"/>
  <c r="K16" i="3"/>
  <c r="J16" i="3"/>
  <c r="I16" i="3"/>
  <c r="K15" i="3"/>
  <c r="J15" i="3"/>
  <c r="I15" i="3"/>
  <c r="K14" i="3"/>
  <c r="J14" i="3"/>
  <c r="I14" i="3"/>
  <c r="K13" i="3"/>
  <c r="J13" i="3"/>
  <c r="I13" i="3"/>
  <c r="L13" i="3" s="1"/>
  <c r="K12" i="3"/>
  <c r="J12" i="3"/>
  <c r="I12" i="3"/>
  <c r="L12" i="3" s="1"/>
  <c r="K11" i="3"/>
  <c r="J11" i="3"/>
  <c r="I11" i="3"/>
  <c r="L10" i="3"/>
  <c r="K10" i="3"/>
  <c r="J10" i="3"/>
  <c r="I10" i="3"/>
  <c r="L9" i="3"/>
  <c r="K9" i="3"/>
  <c r="J9" i="3"/>
  <c r="I9" i="3"/>
  <c r="K8" i="3"/>
  <c r="L8" i="3" s="1"/>
  <c r="J8" i="3"/>
  <c r="I8" i="3"/>
  <c r="K7" i="3"/>
  <c r="L7" i="3" s="1"/>
  <c r="J7" i="3"/>
  <c r="I7" i="3"/>
  <c r="K6" i="3"/>
  <c r="L6" i="3" s="1"/>
  <c r="J6" i="3"/>
  <c r="I6" i="3"/>
  <c r="K5" i="3"/>
  <c r="J5" i="3"/>
  <c r="I5" i="3"/>
  <c r="K4" i="3"/>
  <c r="J4" i="3"/>
  <c r="J18" i="3" s="1"/>
  <c r="F12" i="1" s="1"/>
  <c r="I4" i="3"/>
  <c r="I5" i="2"/>
  <c r="E11" i="1" s="1"/>
  <c r="G11" i="1" s="1"/>
  <c r="H11" i="1" s="1"/>
  <c r="I11" i="1" s="1"/>
  <c r="J5" i="2"/>
  <c r="L4" i="2"/>
  <c r="L5" i="2" s="1"/>
  <c r="K4" i="2"/>
  <c r="K5" i="2" s="1"/>
  <c r="J4" i="2"/>
  <c r="I4" i="2"/>
  <c r="I4" i="7"/>
  <c r="I6" i="7" s="1"/>
  <c r="I5" i="7"/>
  <c r="L5" i="7" s="1"/>
  <c r="J5" i="7"/>
  <c r="K5" i="7"/>
  <c r="J4" i="7"/>
  <c r="J6" i="7" s="1"/>
  <c r="K4" i="7"/>
  <c r="K6" i="7" s="1"/>
  <c r="K18" i="3" l="1"/>
  <c r="E12" i="1" s="1"/>
  <c r="G12" i="1" s="1"/>
  <c r="H12" i="1" s="1"/>
  <c r="I12" i="1" s="1"/>
  <c r="L14" i="3"/>
  <c r="L5" i="3"/>
  <c r="L11" i="3"/>
  <c r="L15" i="3"/>
  <c r="I18" i="3"/>
  <c r="L4" i="3"/>
  <c r="H15" i="1"/>
  <c r="I15" i="1" s="1"/>
  <c r="F16" i="1"/>
  <c r="H14" i="1"/>
  <c r="I14" i="1" s="1"/>
  <c r="G13" i="1"/>
  <c r="L16" i="3"/>
  <c r="L4" i="7"/>
  <c r="L6" i="7" s="1"/>
  <c r="E16" i="1" l="1"/>
  <c r="L18" i="3"/>
  <c r="H13" i="1"/>
  <c r="H16" i="1" s="1"/>
  <c r="G16" i="1"/>
  <c r="I13" i="1" l="1"/>
  <c r="I16" i="1" s="1"/>
</calcChain>
</file>

<file path=xl/sharedStrings.xml><?xml version="1.0" encoding="utf-8"?>
<sst xmlns="http://schemas.openxmlformats.org/spreadsheetml/2006/main" count="232" uniqueCount="89">
  <si>
    <r>
      <rPr>
        <b/>
        <sz val="8"/>
        <rFont val="Calibri"/>
        <family val="2"/>
      </rPr>
      <t>No.</t>
    </r>
  </si>
  <si>
    <r>
      <rPr>
        <b/>
        <sz val="9"/>
        <rFont val="Calibri"/>
        <family val="2"/>
      </rPr>
      <t>Szöveg</t>
    </r>
  </si>
  <si>
    <r>
      <rPr>
        <b/>
        <sz val="8"/>
        <rFont val="Calibri"/>
        <family val="2"/>
      </rPr>
      <t>Mennyi‐ ség</t>
    </r>
  </si>
  <si>
    <r>
      <rPr>
        <b/>
        <sz val="8"/>
        <rFont val="Calibri"/>
        <family val="2"/>
      </rPr>
      <t>Egy‐ ség.</t>
    </r>
  </si>
  <si>
    <r>
      <rPr>
        <b/>
        <sz val="8"/>
        <rFont val="Calibri"/>
        <family val="2"/>
      </rPr>
      <t>Munka dij</t>
    </r>
  </si>
  <si>
    <r>
      <rPr>
        <b/>
        <sz val="8"/>
        <rFont val="Calibri"/>
        <family val="2"/>
      </rPr>
      <t xml:space="preserve">Anyag
</t>
    </r>
    <r>
      <rPr>
        <b/>
        <sz val="8"/>
        <rFont val="Calibri"/>
        <family val="2"/>
      </rPr>
      <t>költség</t>
    </r>
  </si>
  <si>
    <r>
      <rPr>
        <b/>
        <sz val="8"/>
        <rFont val="Calibri"/>
        <family val="2"/>
      </rPr>
      <t>Összesen</t>
    </r>
  </si>
  <si>
    <r>
      <rPr>
        <b/>
        <sz val="8"/>
        <rFont val="Calibri"/>
        <family val="2"/>
      </rPr>
      <t>Áfa</t>
    </r>
  </si>
  <si>
    <r>
      <rPr>
        <b/>
        <sz val="8"/>
        <rFont val="Calibri"/>
        <family val="2"/>
      </rPr>
      <t>Mindösszesen</t>
    </r>
  </si>
  <si>
    <r>
      <rPr>
        <sz val="8"/>
        <rFont val="Calibri"/>
        <family val="2"/>
      </rPr>
      <t>Ft</t>
    </r>
  </si>
  <si>
    <r>
      <rPr>
        <b/>
        <sz val="9"/>
        <rFont val="Times New Roman"/>
        <family val="1"/>
      </rPr>
      <t>Terepelőkészítés</t>
    </r>
  </si>
  <si>
    <r>
      <rPr>
        <b/>
        <sz val="7"/>
        <rFont val="Times New Roman"/>
        <family val="1"/>
      </rPr>
      <t>db</t>
    </r>
  </si>
  <si>
    <r>
      <rPr>
        <b/>
        <sz val="8"/>
        <rFont val="Times New Roman"/>
        <family val="1"/>
      </rPr>
      <t>Biológiai tisztítóegység beépítés</t>
    </r>
  </si>
  <si>
    <r>
      <rPr>
        <b/>
        <sz val="8"/>
        <rFont val="Times New Roman"/>
        <family val="1"/>
      </rPr>
      <t>Szikkasztómező kialakítás</t>
    </r>
  </si>
  <si>
    <r>
      <rPr>
        <b/>
        <sz val="9"/>
        <rFont val="Times New Roman"/>
        <family val="1"/>
      </rPr>
      <t>Vezeték építés</t>
    </r>
  </si>
  <si>
    <r>
      <rPr>
        <b/>
        <sz val="8"/>
        <rFont val="Times New Roman"/>
        <family val="1"/>
      </rPr>
      <t>Tereprendezés</t>
    </r>
  </si>
  <si>
    <r>
      <rPr>
        <b/>
        <sz val="8"/>
        <rFont val="Times New Roman"/>
        <family val="1"/>
      </rPr>
      <t>Összesen</t>
    </r>
  </si>
  <si>
    <r>
      <rPr>
        <b/>
        <sz val="10"/>
        <rFont val="Calibri"/>
        <family val="2"/>
      </rPr>
      <t>Terepelőkészítés</t>
    </r>
  </si>
  <si>
    <r>
      <rPr>
        <b/>
        <sz val="8"/>
        <rFont val="Calibri"/>
        <family val="2"/>
      </rPr>
      <t>Azonosító</t>
    </r>
  </si>
  <si>
    <r>
      <rPr>
        <b/>
        <sz val="8"/>
        <rFont val="Calibri"/>
        <family val="2"/>
      </rPr>
      <t>Szöveg</t>
    </r>
  </si>
  <si>
    <r>
      <rPr>
        <b/>
        <sz val="8"/>
        <rFont val="Calibri"/>
        <family val="2"/>
      </rPr>
      <t>Óradij</t>
    </r>
  </si>
  <si>
    <r>
      <rPr>
        <b/>
        <sz val="8"/>
        <rFont val="Calibri"/>
        <family val="2"/>
      </rPr>
      <t>Anyagár</t>
    </r>
  </si>
  <si>
    <r>
      <rPr>
        <b/>
        <sz val="8"/>
        <rFont val="Calibri"/>
        <family val="2"/>
      </rPr>
      <t>Gép‐ költség</t>
    </r>
  </si>
  <si>
    <r>
      <rPr>
        <b/>
        <sz val="8"/>
        <rFont val="Calibri"/>
        <family val="2"/>
      </rPr>
      <t>Összes Óradij</t>
    </r>
  </si>
  <si>
    <r>
      <rPr>
        <b/>
        <sz val="8"/>
        <rFont val="Calibri"/>
        <family val="2"/>
      </rPr>
      <t>Összes Anyagár</t>
    </r>
  </si>
  <si>
    <r>
      <rPr>
        <b/>
        <sz val="8"/>
        <rFont val="Calibri"/>
        <family val="2"/>
      </rPr>
      <t>Összes Gépkölts.</t>
    </r>
  </si>
  <si>
    <r>
      <rPr>
        <b/>
        <sz val="8"/>
        <rFont val="Calibri"/>
        <family val="2"/>
      </rPr>
      <t>Mind összesen</t>
    </r>
  </si>
  <si>
    <r>
      <rPr>
        <sz val="7"/>
        <rFont val="Calibri"/>
        <family val="2"/>
      </rPr>
      <t>Ft/egység</t>
    </r>
  </si>
  <si>
    <r>
      <rPr>
        <sz val="7"/>
        <rFont val="Calibri"/>
        <family val="2"/>
      </rPr>
      <t>Ft</t>
    </r>
  </si>
  <si>
    <r>
      <rPr>
        <sz val="7"/>
        <rFont val="Calibri"/>
        <family val="2"/>
      </rPr>
      <t xml:space="preserve">21‐002‐
</t>
    </r>
    <r>
      <rPr>
        <sz val="7"/>
        <rFont val="Calibri"/>
        <family val="2"/>
      </rPr>
      <t>0014456</t>
    </r>
  </si>
  <si>
    <r>
      <rPr>
        <sz val="7"/>
        <rFont val="Calibri"/>
        <family val="2"/>
      </rPr>
      <t>Humuszos termőréteg, termőföld leszedése, terítése gépi erővel, 18 %‐os terephajlásig, bármilyen talajban, szállítással: 50,0 m‐ig</t>
    </r>
  </si>
  <si>
    <r>
      <rPr>
        <sz val="7"/>
        <rFont val="Calibri"/>
        <family val="2"/>
      </rPr>
      <t>m</t>
    </r>
    <r>
      <rPr>
        <sz val="5"/>
        <rFont val="Calibri"/>
        <family val="2"/>
      </rPr>
      <t>3</t>
    </r>
  </si>
  <si>
    <r>
      <rPr>
        <b/>
        <sz val="9"/>
        <rFont val="Calibri"/>
        <family val="2"/>
      </rPr>
      <t>Mindösszesen</t>
    </r>
  </si>
  <si>
    <r>
      <rPr>
        <b/>
        <sz val="10"/>
        <rFont val="Calibri"/>
        <family val="2"/>
      </rPr>
      <t>Biológiai tisztítóegység építés</t>
    </r>
  </si>
  <si>
    <r>
      <rPr>
        <sz val="7"/>
        <rFont val="Calibri"/>
        <family val="2"/>
      </rPr>
      <t>21‐003‐0014923</t>
    </r>
  </si>
  <si>
    <r>
      <rPr>
        <sz val="7"/>
        <rFont val="Calibri"/>
        <family val="2"/>
      </rPr>
      <t xml:space="preserve">Munkagödör     földkiemelése     épületek     és
</t>
    </r>
    <r>
      <rPr>
        <sz val="7"/>
        <rFont val="Calibri"/>
        <family val="2"/>
      </rPr>
      <t>műtárgyak helyén, gépi erővel. Kiegészítő kézi munkával, bármilyen konzisztenciájú, I‐IV. osztályú talajban, a kitermelt föld depóniába vagy járműre rakásával, 10,0 m2 alapterületig 2,0 m mélységig</t>
    </r>
  </si>
  <si>
    <r>
      <rPr>
        <sz val="7"/>
        <rFont val="Calibri"/>
        <family val="2"/>
      </rPr>
      <t xml:space="preserve">22‐003‐
</t>
    </r>
    <r>
      <rPr>
        <sz val="7"/>
        <rFont val="Calibri"/>
        <family val="2"/>
      </rPr>
      <t>0017063</t>
    </r>
  </si>
  <si>
    <r>
      <rPr>
        <sz val="7"/>
        <rFont val="Calibri"/>
        <family val="2"/>
      </rPr>
      <t>Szivárgó      készítése,      osztályozott      kavics kitöltéssel, Osztályozott kavics OK 4/16</t>
    </r>
  </si>
  <si>
    <r>
      <rPr>
        <sz val="7"/>
        <rFont val="Calibri"/>
        <family val="2"/>
      </rPr>
      <t>22‐011‐0020375</t>
    </r>
  </si>
  <si>
    <r>
      <rPr>
        <sz val="7"/>
        <rFont val="Calibri"/>
        <family val="2"/>
      </rPr>
      <t xml:space="preserve">Szivárgó  rendszer  építése  részben  perforált,
</t>
    </r>
    <r>
      <rPr>
        <sz val="7"/>
        <rFont val="Calibri"/>
        <family val="2"/>
      </rPr>
      <t>bordázott kemény  PVC talpascsőből, csőidomok nélkül, földárokba, karmantyús kötésekkel, földmunka és szivárgórendszer építése nélkül, 6 m‐es szálban, DN 80‐100 ACO FR?NKISCHE Strasil LP perforált, bordázott talpascső kemény PVC‐ből, DN 100, kék színben, Rend.sz: 552.00.100</t>
    </r>
  </si>
  <si>
    <r>
      <rPr>
        <sz val="7"/>
        <rFont val="Calibri"/>
        <family val="2"/>
      </rPr>
      <t>m</t>
    </r>
  </si>
  <si>
    <r>
      <rPr>
        <sz val="7"/>
        <rFont val="Calibri"/>
        <family val="2"/>
      </rPr>
      <t xml:space="preserve">48‐005‐
</t>
    </r>
    <r>
      <rPr>
        <sz val="7"/>
        <rFont val="Calibri"/>
        <family val="2"/>
      </rPr>
      <t>2296514</t>
    </r>
  </si>
  <si>
    <r>
      <rPr>
        <sz val="7"/>
        <rFont val="Calibri"/>
        <family val="2"/>
      </rPr>
      <t xml:space="preserve">Alátét‐    és    elválasztó    rétegek    beépítése,
</t>
    </r>
    <r>
      <rPr>
        <sz val="7"/>
        <rFont val="Calibri"/>
        <family val="2"/>
      </rPr>
      <t>műanyagfátyol vagy műanyagfilc,egy rétegben, átlapolással, rögzítés nélkül,  vízszintes felületen FATRATEX 400 hőkezelt geotextília 400g/m2, Cikkszám: 1009</t>
    </r>
  </si>
  <si>
    <r>
      <rPr>
        <sz val="7"/>
        <rFont val="Calibri"/>
        <family val="2"/>
      </rPr>
      <t>m</t>
    </r>
    <r>
      <rPr>
        <sz val="5"/>
        <rFont val="Calibri"/>
        <family val="2"/>
      </rPr>
      <t>2</t>
    </r>
  </si>
  <si>
    <r>
      <rPr>
        <sz val="7"/>
        <rFont val="Calibri"/>
        <family val="2"/>
      </rPr>
      <t>K‐tétel</t>
    </r>
  </si>
  <si>
    <r>
      <rPr>
        <sz val="7"/>
        <rFont val="Calibri"/>
        <family val="2"/>
      </rPr>
      <t>Egyedi szennyvíztisztító berendezés telepítése kompletten, Típus: IN‐DRÄN  K50, Gyártó:FANN, 50 lakosegyenérték; előtisztított szennyvíz átemelővel; rácsszűrővel; szállítással</t>
    </r>
  </si>
  <si>
    <r>
      <rPr>
        <sz val="7"/>
        <rFont val="Calibri"/>
        <family val="2"/>
      </rPr>
      <t>db</t>
    </r>
  </si>
  <si>
    <r>
      <rPr>
        <sz val="7"/>
        <rFont val="Calibri"/>
        <family val="2"/>
      </rPr>
      <t xml:space="preserve">21‐011‐
</t>
    </r>
    <r>
      <rPr>
        <sz val="7"/>
        <rFont val="Calibri"/>
        <family val="2"/>
      </rPr>
      <t>0016716</t>
    </r>
  </si>
  <si>
    <r>
      <rPr>
        <sz val="7"/>
        <rFont val="Calibri"/>
        <family val="2"/>
      </rPr>
      <t>Kábelárok földkitermelése visszatöltéssel, döngöléssel, I‐IV. oszt. talajban 0.70 m mélységig, 0.40 m szélességig</t>
    </r>
  </si>
  <si>
    <r>
      <rPr>
        <sz val="7"/>
        <rFont val="Calibri"/>
        <family val="2"/>
      </rPr>
      <t xml:space="preserve">71‐002‐
</t>
    </r>
    <r>
      <rPr>
        <sz val="7"/>
        <rFont val="Calibri"/>
        <family val="2"/>
      </rPr>
      <t>0726460</t>
    </r>
  </si>
  <si>
    <r>
      <rPr>
        <sz val="7"/>
        <rFont val="Calibri"/>
        <family val="2"/>
      </rPr>
      <t>Kábelárokban   homokágy   készítése,   10   cm vastagságban 0.40 m árokszélességig</t>
    </r>
  </si>
  <si>
    <r>
      <rPr>
        <sz val="7"/>
        <rFont val="Calibri"/>
        <family val="2"/>
      </rPr>
      <t>71‐002‐2736213</t>
    </r>
  </si>
  <si>
    <r>
      <rPr>
        <sz val="7"/>
        <rFont val="Calibri"/>
        <family val="2"/>
      </rPr>
      <t xml:space="preserve">Szigetelt    vezeték    elhelyezése    védőcsőbe
</t>
    </r>
    <r>
      <rPr>
        <sz val="7"/>
        <rFont val="Calibri"/>
        <family val="2"/>
      </rPr>
      <t>húzvavagy vezetékcsatornába fektetve, rézvezetővel, leágazó kötésekkel,szigetelés ellenállás méréssel,a szerelvényekhez csatlakozó vezetékvégek bekötése nélkül, keresztmetszet: 0,5‐2,5 mm˛ PannonCom‐ Kábel H05VV‐F 3x1,5 sodrott (300/500V) MTK kábel Csz: H05VVF315</t>
    </r>
  </si>
  <si>
    <r>
      <rPr>
        <sz val="7"/>
        <rFont val="Calibri"/>
        <family val="2"/>
      </rPr>
      <t>71‐001‐1962422</t>
    </r>
  </si>
  <si>
    <r>
      <rPr>
        <sz val="7"/>
        <rFont val="Calibri"/>
        <family val="2"/>
      </rPr>
      <t xml:space="preserve">Védőcsövek,  vezetékcsatornák,  síncsatornák,
</t>
    </r>
    <r>
      <rPr>
        <sz val="7"/>
        <rFont val="Calibri"/>
        <family val="2"/>
      </rPr>
      <t>szerelvénydobozok, kötődobozok Műanyag kábelvédő cső elhelyezése földárokba, cső kívül bordás, belül sima fallal, hajlítható kivitel, tekercsben, DN 100 méretig, DN 40 REHAU RAUTEC többrétegű védőcső 50 m‐es tekercsben, DN 40, Cikkszám: 210238</t>
    </r>
  </si>
  <si>
    <r>
      <rPr>
        <sz val="7"/>
        <rFont val="Calibri"/>
        <family val="2"/>
      </rPr>
      <t>53‐001‐2940365</t>
    </r>
  </si>
  <si>
    <r>
      <rPr>
        <sz val="7"/>
        <rFont val="Calibri"/>
        <family val="2"/>
      </rPr>
      <t xml:space="preserve">Egyoldalon     tokos     műanyag     csatornacső
</t>
    </r>
    <r>
      <rPr>
        <sz val="7"/>
        <rFont val="Calibri"/>
        <family val="2"/>
      </rPr>
      <t>beépítése földárokba,gumigyűrűs kötéssel, csőidomok nélkül, 2,00 m hosszú csövekből, külső csőátmérő: 110 mm PIPELIFE PVC‐U koextrudált tokos SUPER csatornacső 110x3,2x2000 mm SN4, KGEM110/2M‐S</t>
    </r>
  </si>
  <si>
    <r>
      <rPr>
        <sz val="7"/>
        <rFont val="Calibri"/>
        <family val="2"/>
      </rPr>
      <t xml:space="preserve">53‐001‐
</t>
    </r>
    <r>
      <rPr>
        <sz val="7"/>
        <rFont val="Calibri"/>
        <family val="2"/>
      </rPr>
      <t>0602753</t>
    </r>
  </si>
  <si>
    <r>
      <rPr>
        <sz val="7"/>
        <rFont val="Calibri"/>
        <family val="2"/>
      </rPr>
      <t>Műanyag, tokos csatornacsőidom beépítése földárokba, gumigyűrűs kötéssel, külső csőátmérő: 250 mm‐ig, külső csőátmérő: 110 mm KG‐PVC ívidom KGB 87.5 fok, 110 mm</t>
    </r>
  </si>
  <si>
    <r>
      <rPr>
        <sz val="7"/>
        <rFont val="Calibri"/>
        <family val="2"/>
      </rPr>
      <t xml:space="preserve">53‐001‐
</t>
    </r>
    <r>
      <rPr>
        <sz val="7"/>
        <rFont val="Calibri"/>
        <family val="2"/>
      </rPr>
      <t>2941002</t>
    </r>
  </si>
  <si>
    <r>
      <rPr>
        <sz val="7"/>
        <rFont val="Calibri"/>
        <family val="2"/>
      </rPr>
      <t xml:space="preserve">Műanyag,  tokos  csatornacsőidom  beépítése
</t>
    </r>
    <r>
      <rPr>
        <sz val="7"/>
        <rFont val="Calibri"/>
        <family val="2"/>
      </rPr>
      <t>földárokba, gumigyűrűs kötéssel, külső csőátmérő: 250 mm‐ig, külső csőátmérő: 110 mm PIPELIFE PVC‐U csatorna ágidom 110 mm/110 mm x 87°, KGEA110/110X87</t>
    </r>
  </si>
  <si>
    <r>
      <rPr>
        <sz val="7"/>
        <rFont val="Calibri"/>
        <family val="2"/>
      </rPr>
      <t>21‐003‐0015373</t>
    </r>
  </si>
  <si>
    <r>
      <rPr>
        <sz val="7"/>
        <rFont val="Calibri"/>
        <family val="2"/>
      </rPr>
      <t>Földvisszatöltés munkagödörbe, vagy munkaárokba, tömörítés gépi és kézi erővel, réteges elterítéssel, I‐IV osztályú talajban, gépi erővel, az anyag súlypontja 10,0 m‐en belül, építményt (épületalap, műtárgy, vezeték) környező 50 cm‐en túli szelvényrészben</t>
    </r>
  </si>
  <si>
    <r>
      <rPr>
        <sz val="7"/>
        <rFont val="Calibri"/>
        <family val="2"/>
      </rPr>
      <t xml:space="preserve">21‐011‐
</t>
    </r>
    <r>
      <rPr>
        <sz val="7"/>
        <rFont val="Calibri"/>
        <family val="2"/>
      </rPr>
      <t>0016440</t>
    </r>
  </si>
  <si>
    <r>
      <rPr>
        <sz val="7"/>
        <rFont val="Calibri"/>
        <family val="2"/>
      </rPr>
      <t>Fejtett   föld   tolása   és   elteregetése,   I‐IV. osztályú talajban, 50,1‐100 m távolság között</t>
    </r>
  </si>
  <si>
    <r>
      <rPr>
        <b/>
        <sz val="10"/>
        <rFont val="Calibri"/>
        <family val="2"/>
      </rPr>
      <t>Szikkasztómező  kialakítás</t>
    </r>
  </si>
  <si>
    <r>
      <rPr>
        <sz val="8"/>
        <rFont val="Calibri"/>
        <family val="2"/>
      </rPr>
      <t>m</t>
    </r>
  </si>
  <si>
    <r>
      <rPr>
        <sz val="7"/>
        <rFont val="Calibri"/>
        <family val="2"/>
      </rPr>
      <t>Szikkasztó alagút telepítése kompletten</t>
    </r>
  </si>
  <si>
    <r>
      <rPr>
        <b/>
        <sz val="10"/>
        <rFont val="Calibri"/>
        <family val="2"/>
      </rPr>
      <t>Vezeték építés</t>
    </r>
  </si>
  <si>
    <r>
      <rPr>
        <sz val="7"/>
        <rFont val="Calibri"/>
        <family val="2"/>
      </rPr>
      <t xml:space="preserve">21‐003‐
</t>
    </r>
    <r>
      <rPr>
        <sz val="7"/>
        <rFont val="Calibri"/>
        <family val="2"/>
      </rPr>
      <t>0014884</t>
    </r>
  </si>
  <si>
    <r>
      <rPr>
        <sz val="7"/>
        <rFont val="Calibri"/>
        <family val="2"/>
      </rPr>
      <t>Munkaárok földkiemelése közmű nélküli területen,gépi erővel, kiegészítő kézi munkával,bármely konzisztenciájú, I‐IV. oszt. talajban, dúcolás nélkül, 3,0 m2 szelvényig</t>
    </r>
  </si>
  <si>
    <r>
      <rPr>
        <sz val="7"/>
        <rFont val="Calibri"/>
        <family val="2"/>
      </rPr>
      <t xml:space="preserve">53‐101‐
</t>
    </r>
    <r>
      <rPr>
        <sz val="7"/>
        <rFont val="Calibri"/>
        <family val="2"/>
      </rPr>
      <t>2637445</t>
    </r>
  </si>
  <si>
    <r>
      <rPr>
        <sz val="7"/>
        <rFont val="Calibri"/>
        <family val="2"/>
      </rPr>
      <t>Ágyazatok készítése előre elkészített tükörben, osztályozott homokból vagy homokos kavicsból, Osztályozott homok, OH 0/4</t>
    </r>
  </si>
  <si>
    <r>
      <rPr>
        <sz val="7"/>
        <rFont val="Calibri"/>
        <family val="2"/>
      </rPr>
      <t xml:space="preserve">53‐001‐
</t>
    </r>
    <r>
      <rPr>
        <sz val="7"/>
        <rFont val="Calibri"/>
        <family val="2"/>
      </rPr>
      <t>0602741</t>
    </r>
  </si>
  <si>
    <r>
      <rPr>
        <sz val="7"/>
        <rFont val="Calibri"/>
        <family val="2"/>
      </rPr>
      <t xml:space="preserve">Műanyag,  tokos  csatornacsőidom  beépítése
</t>
    </r>
    <r>
      <rPr>
        <sz val="7"/>
        <rFont val="Calibri"/>
        <family val="2"/>
      </rPr>
      <t>földárokba, gumigyűrűs kötéssel, külső csőátmérő: 250 mm‐ig, külső csőátmérő: 110 mm KG‐PVC ívidom KGB 45 fok, 110 mm</t>
    </r>
  </si>
  <si>
    <r>
      <rPr>
        <sz val="6"/>
        <rFont val="Calibri"/>
        <family val="2"/>
      </rPr>
      <t xml:space="preserve">21‐011‐
</t>
    </r>
    <r>
      <rPr>
        <sz val="6"/>
        <rFont val="Calibri"/>
        <family val="2"/>
      </rPr>
      <t>0016440</t>
    </r>
  </si>
  <si>
    <r>
      <rPr>
        <b/>
        <sz val="10"/>
        <rFont val="Calibri"/>
        <family val="2"/>
      </rPr>
      <t>Tereprendezés</t>
    </r>
  </si>
  <si>
    <r>
      <rPr>
        <sz val="7"/>
        <rFont val="Calibri"/>
        <family val="2"/>
      </rPr>
      <t xml:space="preserve">21‐004‐
</t>
    </r>
    <r>
      <rPr>
        <sz val="7"/>
        <rFont val="Calibri"/>
        <family val="2"/>
      </rPr>
      <t>0015416</t>
    </r>
  </si>
  <si>
    <r>
      <rPr>
        <sz val="7"/>
        <rFont val="Calibri"/>
        <family val="2"/>
      </rPr>
      <t xml:space="preserve">Földmű    vízszintes    felületének    rendezésea
</t>
    </r>
    <r>
      <rPr>
        <sz val="7"/>
        <rFont val="Calibri"/>
        <family val="2"/>
      </rPr>
      <t>felesleges föld elterítésével, tömörítés nélkül,gépi erővel, kiegészítő kézi munkával, 16%‐os terephajlásig, 20 cm vastagságban, talajosztály: I‐IV.</t>
    </r>
  </si>
  <si>
    <r>
      <rPr>
        <sz val="7"/>
        <rFont val="Calibri"/>
        <family val="2"/>
      </rPr>
      <t xml:space="preserve">21‐004‐
</t>
    </r>
    <r>
      <rPr>
        <sz val="7"/>
        <rFont val="Calibri"/>
        <family val="2"/>
      </rPr>
      <t>0015433</t>
    </r>
  </si>
  <si>
    <r>
      <rPr>
        <sz val="7"/>
        <rFont val="Calibri"/>
        <family val="2"/>
      </rPr>
      <t>Humuszterítés 20 cm vastagságig, gépi erővel, kiegészítő kézi munkával, vízszintes felületen 50,0 m‐ig</t>
    </r>
  </si>
  <si>
    <t>Készítette:</t>
  </si>
  <si>
    <t>7831 Pellérd</t>
  </si>
  <si>
    <t>József A. u. 14.</t>
  </si>
  <si>
    <t>Adószám: 12782701‐2‐02</t>
  </si>
  <si>
    <t>PROWATECH Kft.</t>
  </si>
  <si>
    <t>Részletes költségvetés</t>
  </si>
  <si>
    <t>Helyszín: Ugod‐Huszárokelőpusztai vadászház, Ugod külterület 0147/5 és 0147/6 hrsz.</t>
  </si>
  <si>
    <t>Berendezés: FANN IN‐DRÄN K50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</si>
</sst>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3" x14ac:knownFonts="1">
    <font>
      <sz val="10"/>
      <color rgb="FF000000"/>
      <name val="Times New Roman"/>
      <charset val="204"/>
    </font>
    <font>
      <b/>
      <sz val="8"/>
      <name val="Calibri"/>
    </font>
    <font>
      <b/>
      <sz val="9"/>
      <name val="Calibri"/>
    </font>
    <font>
      <sz val="8"/>
      <name val="Calibri"/>
    </font>
    <font>
      <b/>
      <sz val="7"/>
      <color rgb="FF000000"/>
      <name val="Times New Roman"/>
      <family val="2"/>
    </font>
    <font>
      <b/>
      <sz val="9"/>
      <name val="Times New Roman"/>
    </font>
    <font>
      <b/>
      <sz val="7"/>
      <name val="Times New Roman"/>
    </font>
    <font>
      <b/>
      <sz val="8"/>
      <name val="Times New Roman"/>
    </font>
    <font>
      <b/>
      <sz val="10"/>
      <name val="Calibri"/>
    </font>
    <font>
      <sz val="7"/>
      <name val="Calibri"/>
    </font>
    <font>
      <sz val="7"/>
      <color rgb="FF000000"/>
      <name val="Calibri"/>
      <family val="2"/>
    </font>
    <font>
      <b/>
      <sz val="7"/>
      <color rgb="FF000000"/>
      <name val="Calibri"/>
      <family val="2"/>
    </font>
    <font>
      <b/>
      <sz val="7"/>
      <name val="Calibri"/>
    </font>
    <font>
      <b/>
      <sz val="8"/>
      <name val="Calibri"/>
      <family val="2"/>
    </font>
    <font>
      <b/>
      <sz val="9"/>
      <name val="Calibri"/>
      <family val="2"/>
    </font>
    <font>
      <sz val="8"/>
      <name val="Calibri"/>
      <family val="2"/>
    </font>
    <font>
      <b/>
      <sz val="9"/>
      <name val="Times New Roman"/>
      <family val="1"/>
    </font>
    <font>
      <b/>
      <sz val="7"/>
      <name val="Times New Roman"/>
      <family val="1"/>
    </font>
    <font>
      <b/>
      <sz val="8"/>
      <name val="Times New Roman"/>
      <family val="1"/>
    </font>
    <font>
      <b/>
      <sz val="10"/>
      <name val="Calibri"/>
      <family val="2"/>
    </font>
    <font>
      <sz val="7"/>
      <name val="Calibri"/>
      <family val="2"/>
    </font>
    <font>
      <sz val="5"/>
      <name val="Calibri"/>
      <family val="2"/>
    </font>
    <font>
      <sz val="6"/>
      <name val="Calibri"/>
      <family val="2"/>
    </font>
  </fonts>
  <fills count="2">
    <fill>
      <patternFill patternType="none"/>
    </fill>
    <fill>
      <patternFill patternType="gray125"/>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s>
  <cellStyleXfs count="1">
    <xf numFmtId="0" fontId="0" fillId="0" borderId="0"/>
  </cellStyleXfs>
  <cellXfs count="58">
    <xf numFmtId="0" fontId="0" fillId="0" borderId="0" xfId="0" applyAlignment="1">
      <alignment horizontal="left" vertical="top"/>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0" fillId="0" borderId="1" xfId="0" applyBorder="1" applyAlignment="1">
      <alignment horizontal="left" vertical="top" wrapText="1"/>
    </xf>
    <xf numFmtId="0" fontId="1" fillId="0" borderId="1" xfId="0" applyFont="1" applyBorder="1" applyAlignment="1">
      <alignment horizontal="center" vertical="top" wrapText="1"/>
    </xf>
    <xf numFmtId="0" fontId="3"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164"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top" textRotation="90" wrapText="1"/>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164" fontId="10" fillId="0" borderId="1" xfId="0" applyNumberFormat="1" applyFont="1" applyBorder="1" applyAlignment="1">
      <alignment horizontal="left" vertical="top" wrapText="1"/>
    </xf>
    <xf numFmtId="0" fontId="0" fillId="0" borderId="1" xfId="0" applyBorder="1" applyAlignment="1">
      <alignment horizontal="left" vertical="top" textRotation="90" wrapText="1"/>
    </xf>
    <xf numFmtId="165" fontId="10" fillId="0" borderId="1" xfId="0" applyNumberFormat="1" applyFont="1" applyBorder="1" applyAlignment="1">
      <alignment horizontal="left" vertical="top" wrapText="1"/>
    </xf>
    <xf numFmtId="164" fontId="10" fillId="0" borderId="1" xfId="0" applyNumberFormat="1" applyFont="1" applyBorder="1" applyAlignment="1">
      <alignment horizontal="center" vertical="center" wrapText="1"/>
    </xf>
    <xf numFmtId="0" fontId="9" fillId="0" borderId="1" xfId="0" applyFont="1" applyBorder="1" applyAlignment="1">
      <alignment horizontal="left" vertical="top" textRotation="90" wrapText="1"/>
    </xf>
    <xf numFmtId="165" fontId="10" fillId="0" borderId="1" xfId="0" applyNumberFormat="1" applyFont="1" applyBorder="1" applyAlignment="1">
      <alignment horizontal="left" vertical="center" wrapText="1"/>
    </xf>
    <xf numFmtId="0" fontId="0" fillId="0" borderId="1" xfId="0" applyBorder="1" applyAlignment="1">
      <alignment horizontal="left" vertical="center" wrapText="1"/>
    </xf>
    <xf numFmtId="0" fontId="9" fillId="0" borderId="1" xfId="0" applyFont="1" applyBorder="1" applyAlignment="1">
      <alignment horizontal="left" vertical="center" wrapText="1"/>
    </xf>
    <xf numFmtId="165" fontId="10" fillId="0" borderId="1" xfId="0" applyNumberFormat="1" applyFont="1" applyBorder="1" applyAlignment="1">
      <alignment horizontal="right" vertical="center" wrapText="1"/>
    </xf>
    <xf numFmtId="0" fontId="12" fillId="0" borderId="1" xfId="0" applyFont="1" applyBorder="1" applyAlignment="1">
      <alignment horizontal="left" vertical="center" wrapText="1"/>
    </xf>
    <xf numFmtId="165" fontId="11" fillId="0" borderId="1" xfId="0" applyNumberFormat="1" applyFont="1" applyBorder="1" applyAlignment="1">
      <alignment horizontal="right" vertical="center" wrapText="1"/>
    </xf>
    <xf numFmtId="164" fontId="10" fillId="0" borderId="1" xfId="0" applyNumberFormat="1" applyFont="1" applyBorder="1" applyAlignment="1">
      <alignment horizontal="center" vertical="top" wrapText="1"/>
    </xf>
    <xf numFmtId="0" fontId="9" fillId="0" borderId="1" xfId="0" applyFont="1" applyBorder="1" applyAlignment="1">
      <alignment horizontal="center" vertical="center" wrapText="1"/>
    </xf>
    <xf numFmtId="164" fontId="10"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7" fillId="0" borderId="4" xfId="0" applyFont="1" applyBorder="1" applyAlignment="1">
      <alignment horizontal="center" vertical="top" wrapText="1"/>
    </xf>
    <xf numFmtId="0" fontId="7" fillId="0" borderId="5" xfId="0" applyFont="1" applyBorder="1" applyAlignment="1">
      <alignment horizontal="center" vertical="top" wrapText="1"/>
    </xf>
    <xf numFmtId="0" fontId="7" fillId="0" borderId="6" xfId="0" applyFont="1" applyBorder="1" applyAlignment="1">
      <alignment horizontal="center"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4" fontId="12" fillId="0" borderId="1" xfId="0" applyNumberFormat="1" applyFont="1" applyBorder="1" applyAlignment="1">
      <alignment horizontal="left" vertical="top" wrapText="1"/>
    </xf>
    <xf numFmtId="0" fontId="0" fillId="0" borderId="7" xfId="0" applyBorder="1" applyAlignment="1">
      <alignment horizontal="left" vertical="top"/>
    </xf>
    <xf numFmtId="2" fontId="12" fillId="0" borderId="1" xfId="0" applyNumberFormat="1" applyFont="1" applyBorder="1" applyAlignment="1">
      <alignment horizontal="left" vertical="center" wrapText="1"/>
    </xf>
    <xf numFmtId="2" fontId="12" fillId="0" borderId="1" xfId="0" applyNumberFormat="1" applyFont="1" applyBorder="1" applyAlignment="1">
      <alignment horizontal="left" vertical="top" wrapText="1"/>
    </xf>
    <xf numFmtId="2" fontId="12" fillId="0" borderId="1" xfId="0" applyNumberFormat="1" applyFont="1" applyBorder="1" applyAlignment="1">
      <alignment horizontal="center" vertical="top" wrapText="1"/>
    </xf>
    <xf numFmtId="165" fontId="1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2" fontId="12" fillId="0" borderId="1" xfId="0" applyNumberFormat="1" applyFont="1" applyBorder="1" applyAlignment="1">
      <alignment horizontal="center" vertical="center" wrapText="1"/>
    </xf>
    <xf numFmtId="2" fontId="5" fillId="0" borderId="1" xfId="0" applyNumberFormat="1" applyFont="1" applyBorder="1" applyAlignment="1">
      <alignment horizontal="left" vertical="top" wrapText="1"/>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428626</xdr:colOff>
      <xdr:row>24</xdr:row>
      <xdr:rowOff>9525</xdr:rowOff>
    </xdr:from>
    <xdr:to>
      <xdr:col>8</xdr:col>
      <xdr:colOff>1140672</xdr:colOff>
      <xdr:row>30</xdr:row>
      <xdr:rowOff>152400</xdr:rowOff>
    </xdr:to>
    <xdr:pic>
      <xdr:nvPicPr>
        <xdr:cNvPr id="2" name="Kép 1">
          <a:extLst>
            <a:ext uri="{FF2B5EF4-FFF2-40B4-BE49-F238E27FC236}">
              <a16:creationId xmlns:a16="http://schemas.microsoft.com/office/drawing/2014/main" id="{7C28F930-6902-744A-518A-60022E6F75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6676" y="4857750"/>
          <a:ext cx="2998046"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1009650</xdr:colOff>
      <xdr:row>17</xdr:row>
      <xdr:rowOff>114301</xdr:rowOff>
    </xdr:from>
    <xdr:to>
      <xdr:col>8</xdr:col>
      <xdr:colOff>438150</xdr:colOff>
      <xdr:row>22</xdr:row>
      <xdr:rowOff>34762</xdr:rowOff>
    </xdr:to>
    <xdr:pic>
      <xdr:nvPicPr>
        <xdr:cNvPr id="3" name="Kép 2">
          <a:extLst>
            <a:ext uri="{FF2B5EF4-FFF2-40B4-BE49-F238E27FC236}">
              <a16:creationId xmlns:a16="http://schemas.microsoft.com/office/drawing/2014/main" id="{B1E04D66-B7CE-13B4-FD05-92D9FF6121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19675" y="3829051"/>
          <a:ext cx="1152525" cy="7300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24"/>
  <sheetViews>
    <sheetView view="pageBreakPreview" zoomScale="60" zoomScaleNormal="100" workbookViewId="0">
      <selection activeCell="L24" sqref="L24"/>
    </sheetView>
  </sheetViews>
  <sheetFormatPr defaultRowHeight="12.75" x14ac:dyDescent="0.2"/>
  <cols>
    <col min="1" max="1" width="8.1640625" customWidth="1"/>
    <col min="2" max="2" width="31.33203125" customWidth="1"/>
    <col min="3" max="3" width="7.1640625" customWidth="1"/>
    <col min="4" max="4" width="5.83203125" customWidth="1"/>
    <col min="5" max="5" width="9.5" customWidth="1"/>
    <col min="6" max="6" width="9.83203125" customWidth="1"/>
    <col min="7" max="7" width="18.1640625" customWidth="1"/>
    <col min="8" max="8" width="12" customWidth="1"/>
    <col min="9" max="9" width="24.6640625" customWidth="1"/>
  </cols>
  <sheetData>
    <row r="2" spans="1:9" x14ac:dyDescent="0.2">
      <c r="D2" t="s">
        <v>86</v>
      </c>
    </row>
    <row r="3" spans="1:9" x14ac:dyDescent="0.2">
      <c r="B3" t="s">
        <v>87</v>
      </c>
      <c r="I3" t="s">
        <v>81</v>
      </c>
    </row>
    <row r="4" spans="1:9" x14ac:dyDescent="0.2">
      <c r="C4" t="s">
        <v>88</v>
      </c>
      <c r="I4" t="s">
        <v>85</v>
      </c>
    </row>
    <row r="5" spans="1:9" x14ac:dyDescent="0.2">
      <c r="I5" t="s">
        <v>82</v>
      </c>
    </row>
    <row r="6" spans="1:9" x14ac:dyDescent="0.2">
      <c r="I6" t="s">
        <v>83</v>
      </c>
    </row>
    <row r="7" spans="1:9" x14ac:dyDescent="0.2">
      <c r="I7" t="s">
        <v>84</v>
      </c>
    </row>
    <row r="9" spans="1:9" ht="22.5" x14ac:dyDescent="0.2">
      <c r="A9" s="31" t="s">
        <v>0</v>
      </c>
      <c r="B9" s="33" t="s">
        <v>1</v>
      </c>
      <c r="C9" s="35" t="s">
        <v>2</v>
      </c>
      <c r="D9" s="35" t="s">
        <v>3</v>
      </c>
      <c r="E9" s="2" t="s">
        <v>4</v>
      </c>
      <c r="F9" s="3" t="s">
        <v>5</v>
      </c>
      <c r="G9" s="2" t="s">
        <v>6</v>
      </c>
      <c r="H9" s="4" t="s">
        <v>7</v>
      </c>
      <c r="I9" s="2" t="s">
        <v>8</v>
      </c>
    </row>
    <row r="10" spans="1:9" x14ac:dyDescent="0.2">
      <c r="A10" s="32"/>
      <c r="B10" s="34"/>
      <c r="C10" s="36"/>
      <c r="D10" s="36"/>
      <c r="E10" s="5" t="s">
        <v>9</v>
      </c>
      <c r="F10" s="5" t="s">
        <v>9</v>
      </c>
      <c r="G10" s="5" t="s">
        <v>9</v>
      </c>
      <c r="H10" s="5" t="s">
        <v>9</v>
      </c>
      <c r="I10" s="5" t="s">
        <v>9</v>
      </c>
    </row>
    <row r="11" spans="1:9" ht="24.95" customHeight="1" x14ac:dyDescent="0.2">
      <c r="A11" s="6">
        <v>1</v>
      </c>
      <c r="B11" s="7" t="s">
        <v>10</v>
      </c>
      <c r="C11" s="6">
        <v>1</v>
      </c>
      <c r="D11" s="8" t="s">
        <v>11</v>
      </c>
      <c r="E11" s="57">
        <f>Terepelőkészítés!I5+Terepelőkészítés!K5</f>
        <v>0</v>
      </c>
      <c r="F11" s="57">
        <f>Terepelőkészítés!J4</f>
        <v>0</v>
      </c>
      <c r="G11" s="57">
        <f>SUM(E11:F11)</f>
        <v>0</v>
      </c>
      <c r="H11" s="57">
        <f>G11*0.27</f>
        <v>0</v>
      </c>
      <c r="I11" s="57">
        <f>G11+H11</f>
        <v>0</v>
      </c>
    </row>
    <row r="12" spans="1:9" ht="24.95" customHeight="1" x14ac:dyDescent="0.2">
      <c r="A12" s="6">
        <v>2</v>
      </c>
      <c r="B12" s="9" t="s">
        <v>12</v>
      </c>
      <c r="C12" s="10">
        <v>1</v>
      </c>
      <c r="D12" s="11" t="s">
        <v>11</v>
      </c>
      <c r="E12" s="57">
        <f>'Biológiai tisztítóegység beépít'!I18+'Biológiai tisztítóegység beépít'!K18</f>
        <v>0</v>
      </c>
      <c r="F12" s="57">
        <f>'Biológiai tisztítóegység beépít'!J18</f>
        <v>0</v>
      </c>
      <c r="G12" s="57">
        <f t="shared" ref="G12:G16" si="0">SUM(E12:F12)</f>
        <v>0</v>
      </c>
      <c r="H12" s="57">
        <f t="shared" ref="H12:H16" si="1">G12*0.27</f>
        <v>0</v>
      </c>
      <c r="I12" s="57">
        <f t="shared" ref="I12:I16" si="2">G12+H12</f>
        <v>0</v>
      </c>
    </row>
    <row r="13" spans="1:9" ht="24.95" customHeight="1" x14ac:dyDescent="0.2">
      <c r="A13" s="6">
        <v>3</v>
      </c>
      <c r="B13" s="9" t="s">
        <v>13</v>
      </c>
      <c r="C13" s="6">
        <v>1</v>
      </c>
      <c r="D13" s="8" t="s">
        <v>11</v>
      </c>
      <c r="E13" s="57">
        <f>'Szikkasztómező kialakítás'!I11+'Szikkasztómező kialakítás'!K11</f>
        <v>0</v>
      </c>
      <c r="F13" s="57">
        <f>'Szikkasztómező kialakítás'!J11</f>
        <v>0</v>
      </c>
      <c r="G13" s="57">
        <f t="shared" si="0"/>
        <v>0</v>
      </c>
      <c r="H13" s="57">
        <f t="shared" si="1"/>
        <v>0</v>
      </c>
      <c r="I13" s="57">
        <f t="shared" si="2"/>
        <v>0</v>
      </c>
    </row>
    <row r="14" spans="1:9" ht="24.95" customHeight="1" x14ac:dyDescent="0.2">
      <c r="A14" s="6">
        <v>4</v>
      </c>
      <c r="B14" s="7" t="s">
        <v>14</v>
      </c>
      <c r="C14" s="10">
        <v>1</v>
      </c>
      <c r="D14" s="11" t="s">
        <v>11</v>
      </c>
      <c r="E14" s="57">
        <f>'Vezeték építés'!I11+'Vezeték építés'!K11</f>
        <v>0</v>
      </c>
      <c r="F14" s="57">
        <f>'Vezeték építés'!J11</f>
        <v>0</v>
      </c>
      <c r="G14" s="57">
        <f t="shared" si="0"/>
        <v>0</v>
      </c>
      <c r="H14" s="57">
        <f t="shared" si="1"/>
        <v>0</v>
      </c>
      <c r="I14" s="57">
        <f t="shared" si="2"/>
        <v>0</v>
      </c>
    </row>
    <row r="15" spans="1:9" ht="24.95" customHeight="1" x14ac:dyDescent="0.2">
      <c r="A15" s="6">
        <v>5</v>
      </c>
      <c r="B15" s="9" t="s">
        <v>15</v>
      </c>
      <c r="C15" s="10">
        <v>1</v>
      </c>
      <c r="D15" s="11" t="s">
        <v>11</v>
      </c>
      <c r="E15" s="57">
        <f>Tereprendezés!I6+Tereprendezés!K6</f>
        <v>0</v>
      </c>
      <c r="F15" s="57">
        <v>0</v>
      </c>
      <c r="G15" s="57">
        <f>Tereprendezés!J6</f>
        <v>0</v>
      </c>
      <c r="H15" s="57">
        <f t="shared" si="1"/>
        <v>0</v>
      </c>
      <c r="I15" s="57">
        <f t="shared" si="2"/>
        <v>0</v>
      </c>
    </row>
    <row r="16" spans="1:9" ht="24.95" customHeight="1" x14ac:dyDescent="0.2">
      <c r="A16" s="37" t="s">
        <v>16</v>
      </c>
      <c r="B16" s="38"/>
      <c r="C16" s="38"/>
      <c r="D16" s="39"/>
      <c r="E16" s="57">
        <f t="shared" ref="E16" si="3">SUM(E11:E15)</f>
        <v>0</v>
      </c>
      <c r="F16" s="57">
        <f t="shared" ref="F16" si="4">SUM(F11:F15)</f>
        <v>0</v>
      </c>
      <c r="G16" s="57">
        <f t="shared" ref="G16:H16" si="5">SUM(G11:G15)</f>
        <v>0</v>
      </c>
      <c r="H16" s="57">
        <f t="shared" si="5"/>
        <v>0</v>
      </c>
      <c r="I16" s="57">
        <f>SUM(I11:I15)</f>
        <v>0</v>
      </c>
    </row>
    <row r="24" spans="7:9" x14ac:dyDescent="0.2">
      <c r="G24" s="50"/>
      <c r="H24" s="50" t="s">
        <v>85</v>
      </c>
      <c r="I24" s="50"/>
    </row>
  </sheetData>
  <mergeCells count="5">
    <mergeCell ref="A9:A10"/>
    <mergeCell ref="B9:B10"/>
    <mergeCell ref="C9:C10"/>
    <mergeCell ref="D9:D10"/>
    <mergeCell ref="A16:D16"/>
  </mergeCells>
  <pageMargins left="0.7" right="0.7" top="0.75" bottom="0.75" header="0.3" footer="0.3"/>
  <pageSetup paperSize="9" scale="7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
  <sheetViews>
    <sheetView view="pageBreakPreview" zoomScale="60" zoomScaleNormal="130" workbookViewId="0">
      <selection activeCell="L24" sqref="L24"/>
    </sheetView>
  </sheetViews>
  <sheetFormatPr defaultRowHeight="12.75" x14ac:dyDescent="0.2"/>
  <cols>
    <col min="1" max="1" width="2.83203125" customWidth="1"/>
    <col min="2" max="2" width="5.33203125" customWidth="1"/>
    <col min="3" max="3" width="31.33203125" customWidth="1"/>
    <col min="4" max="4" width="7.1640625" customWidth="1"/>
    <col min="5" max="5" width="4.1640625" customWidth="1"/>
    <col min="6" max="6" width="9.33203125" customWidth="1"/>
    <col min="7" max="7" width="10" customWidth="1"/>
    <col min="8" max="8" width="7.83203125" customWidth="1"/>
    <col min="9" max="9" width="10.5" customWidth="1"/>
    <col min="10" max="10" width="12" customWidth="1"/>
    <col min="11" max="11" width="10.1640625" customWidth="1"/>
    <col min="12" max="12" width="11.5" customWidth="1"/>
  </cols>
  <sheetData>
    <row r="1" spans="1:12" ht="15.95" customHeight="1" x14ac:dyDescent="0.2">
      <c r="A1" s="40" t="s">
        <v>17</v>
      </c>
      <c r="B1" s="41"/>
      <c r="C1" s="41"/>
      <c r="D1" s="41"/>
      <c r="E1" s="41"/>
      <c r="F1" s="41"/>
      <c r="G1" s="41"/>
      <c r="H1" s="41"/>
      <c r="I1" s="41"/>
      <c r="J1" s="41"/>
      <c r="K1" s="41"/>
      <c r="L1" s="42"/>
    </row>
    <row r="2" spans="1:12" ht="33.950000000000003" customHeight="1" x14ac:dyDescent="0.2">
      <c r="A2" s="12" t="s">
        <v>0</v>
      </c>
      <c r="B2" s="13" t="s">
        <v>18</v>
      </c>
      <c r="C2" s="1" t="s">
        <v>19</v>
      </c>
      <c r="D2" s="2" t="s">
        <v>2</v>
      </c>
      <c r="E2" s="2" t="s">
        <v>3</v>
      </c>
      <c r="F2" s="12" t="s">
        <v>20</v>
      </c>
      <c r="G2" s="12" t="s">
        <v>21</v>
      </c>
      <c r="H2" s="2" t="s">
        <v>22</v>
      </c>
      <c r="I2" s="12" t="s">
        <v>23</v>
      </c>
      <c r="J2" s="12" t="s">
        <v>24</v>
      </c>
      <c r="K2" s="2" t="s">
        <v>25</v>
      </c>
      <c r="L2" s="12" t="s">
        <v>26</v>
      </c>
    </row>
    <row r="3" spans="1:12" ht="9" customHeight="1" x14ac:dyDescent="0.2">
      <c r="A3" s="3"/>
      <c r="B3" s="3"/>
      <c r="C3" s="3"/>
      <c r="D3" s="3"/>
      <c r="E3" s="3"/>
      <c r="F3" s="14" t="s">
        <v>27</v>
      </c>
      <c r="G3" s="14" t="s">
        <v>27</v>
      </c>
      <c r="H3" s="14" t="s">
        <v>27</v>
      </c>
      <c r="I3" s="15" t="s">
        <v>28</v>
      </c>
      <c r="J3" s="15" t="s">
        <v>28</v>
      </c>
      <c r="K3" s="15" t="s">
        <v>28</v>
      </c>
      <c r="L3" s="15" t="s">
        <v>28</v>
      </c>
    </row>
    <row r="4" spans="1:12" ht="27.95" customHeight="1" x14ac:dyDescent="0.2">
      <c r="A4" s="16">
        <v>1</v>
      </c>
      <c r="B4" s="17" t="s">
        <v>29</v>
      </c>
      <c r="C4" s="14" t="s">
        <v>30</v>
      </c>
      <c r="D4" s="18">
        <v>56.1</v>
      </c>
      <c r="E4" s="3" t="s">
        <v>31</v>
      </c>
      <c r="F4" s="24"/>
      <c r="G4" s="24"/>
      <c r="H4" s="21"/>
      <c r="I4" s="26">
        <f>D4*F4</f>
        <v>0</v>
      </c>
      <c r="J4" s="26">
        <f>D4*G4</f>
        <v>0</v>
      </c>
      <c r="K4" s="25">
        <f>D4*H4</f>
        <v>0</v>
      </c>
      <c r="L4" s="51">
        <f>I4+J4+K4</f>
        <v>0</v>
      </c>
    </row>
    <row r="5" spans="1:12" ht="15.95" customHeight="1" x14ac:dyDescent="0.2">
      <c r="A5" s="43" t="s">
        <v>32</v>
      </c>
      <c r="B5" s="44"/>
      <c r="C5" s="45"/>
      <c r="D5" s="3"/>
      <c r="E5" s="3"/>
      <c r="F5" s="3"/>
      <c r="G5" s="3"/>
      <c r="H5" s="3"/>
      <c r="I5" s="52">
        <f t="shared" ref="I5:K5" si="0">SUM(I4)</f>
        <v>0</v>
      </c>
      <c r="J5" s="52">
        <f t="shared" si="0"/>
        <v>0</v>
      </c>
      <c r="K5" s="52">
        <f t="shared" si="0"/>
        <v>0</v>
      </c>
      <c r="L5" s="52">
        <f>SUM(L4)</f>
        <v>0</v>
      </c>
    </row>
  </sheetData>
  <mergeCells count="2">
    <mergeCell ref="A1:L1"/>
    <mergeCell ref="A5:C5"/>
  </mergeCells>
  <pageMargins left="0.7" right="0.7" top="0.75" bottom="0.75"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8"/>
  <sheetViews>
    <sheetView view="pageBreakPreview" zoomScale="60" zoomScaleNormal="145" workbookViewId="0">
      <selection activeCell="L24" sqref="L24"/>
    </sheetView>
  </sheetViews>
  <sheetFormatPr defaultRowHeight="12.75" x14ac:dyDescent="0.2"/>
  <cols>
    <col min="1" max="1" width="2.83203125" customWidth="1"/>
    <col min="2" max="2" width="5.33203125" customWidth="1"/>
    <col min="3" max="3" width="31.33203125" customWidth="1"/>
    <col min="4" max="4" width="7.1640625" customWidth="1"/>
    <col min="5" max="5" width="4.1640625" customWidth="1"/>
    <col min="6" max="6" width="9.33203125" customWidth="1"/>
    <col min="7" max="7" width="10" customWidth="1"/>
    <col min="8" max="8" width="7.83203125" customWidth="1"/>
    <col min="9" max="9" width="10.5" customWidth="1"/>
    <col min="10" max="10" width="12" customWidth="1"/>
    <col min="11" max="11" width="10.1640625" customWidth="1"/>
    <col min="12" max="12" width="11.5" customWidth="1"/>
  </cols>
  <sheetData>
    <row r="1" spans="1:12" ht="15.95" customHeight="1" x14ac:dyDescent="0.2">
      <c r="A1" s="40" t="s">
        <v>33</v>
      </c>
      <c r="B1" s="41"/>
      <c r="C1" s="41"/>
      <c r="D1" s="41"/>
      <c r="E1" s="41"/>
      <c r="F1" s="41"/>
      <c r="G1" s="41"/>
      <c r="H1" s="41"/>
      <c r="I1" s="41"/>
      <c r="J1" s="41"/>
      <c r="K1" s="41"/>
      <c r="L1" s="42"/>
    </row>
    <row r="2" spans="1:12" ht="33.950000000000003" customHeight="1" x14ac:dyDescent="0.2">
      <c r="A2" s="12" t="s">
        <v>0</v>
      </c>
      <c r="B2" s="13" t="s">
        <v>18</v>
      </c>
      <c r="C2" s="1" t="s">
        <v>19</v>
      </c>
      <c r="D2" s="2" t="s">
        <v>2</v>
      </c>
      <c r="E2" s="2" t="s">
        <v>3</v>
      </c>
      <c r="F2" s="12" t="s">
        <v>20</v>
      </c>
      <c r="G2" s="12" t="s">
        <v>21</v>
      </c>
      <c r="H2" s="2" t="s">
        <v>22</v>
      </c>
      <c r="I2" s="12" t="s">
        <v>23</v>
      </c>
      <c r="J2" s="12" t="s">
        <v>24</v>
      </c>
      <c r="K2" s="2" t="s">
        <v>25</v>
      </c>
      <c r="L2" s="12" t="s">
        <v>26</v>
      </c>
    </row>
    <row r="3" spans="1:12" ht="9" customHeight="1" x14ac:dyDescent="0.2">
      <c r="A3" s="3"/>
      <c r="B3" s="3"/>
      <c r="C3" s="3"/>
      <c r="D3" s="3"/>
      <c r="E3" s="3"/>
      <c r="F3" s="14" t="s">
        <v>27</v>
      </c>
      <c r="G3" s="14" t="s">
        <v>27</v>
      </c>
      <c r="H3" s="14" t="s">
        <v>27</v>
      </c>
      <c r="I3" s="15" t="s">
        <v>28</v>
      </c>
      <c r="J3" s="15" t="s">
        <v>28</v>
      </c>
      <c r="K3" s="15" t="s">
        <v>28</v>
      </c>
      <c r="L3" s="15" t="s">
        <v>28</v>
      </c>
    </row>
    <row r="4" spans="1:12" ht="51" customHeight="1" x14ac:dyDescent="0.2">
      <c r="A4" s="19">
        <v>1</v>
      </c>
      <c r="B4" s="20" t="s">
        <v>34</v>
      </c>
      <c r="C4" s="3" t="s">
        <v>35</v>
      </c>
      <c r="D4" s="21">
        <v>336</v>
      </c>
      <c r="E4" s="22" t="s">
        <v>31</v>
      </c>
      <c r="F4" s="24"/>
      <c r="G4" s="24"/>
      <c r="H4" s="21"/>
      <c r="I4" s="26">
        <f>D4*F4</f>
        <v>0</v>
      </c>
      <c r="J4" s="26">
        <f>D4*G4</f>
        <v>0</v>
      </c>
      <c r="K4" s="25">
        <f>D4*H4</f>
        <v>0</v>
      </c>
      <c r="L4" s="51">
        <f>I4+J4+K4</f>
        <v>0</v>
      </c>
    </row>
    <row r="5" spans="1:12" ht="27.95" customHeight="1" x14ac:dyDescent="0.2">
      <c r="A5" s="27">
        <v>2</v>
      </c>
      <c r="B5" s="17" t="s">
        <v>36</v>
      </c>
      <c r="C5" s="14" t="s">
        <v>37</v>
      </c>
      <c r="D5" s="18">
        <v>65.97</v>
      </c>
      <c r="E5" s="3" t="s">
        <v>31</v>
      </c>
      <c r="F5" s="24"/>
      <c r="G5" s="24"/>
      <c r="H5" s="21"/>
      <c r="I5" s="26">
        <f>D5*F5</f>
        <v>0</v>
      </c>
      <c r="J5" s="26">
        <f>D5*G5</f>
        <v>0</v>
      </c>
      <c r="K5" s="25">
        <f>D5*H5</f>
        <v>0</v>
      </c>
      <c r="L5" s="51">
        <f>I5+J5+K5</f>
        <v>0</v>
      </c>
    </row>
    <row r="6" spans="1:12" ht="68.099999999999994" customHeight="1" x14ac:dyDescent="0.2">
      <c r="A6" s="19">
        <v>3</v>
      </c>
      <c r="B6" s="20" t="s">
        <v>38</v>
      </c>
      <c r="C6" s="3" t="s">
        <v>39</v>
      </c>
      <c r="D6" s="21">
        <v>4</v>
      </c>
      <c r="E6" s="28" t="s">
        <v>40</v>
      </c>
      <c r="F6" s="24"/>
      <c r="G6" s="24"/>
      <c r="H6" s="21"/>
      <c r="I6" s="26">
        <f>D6*F6</f>
        <v>0</v>
      </c>
      <c r="J6" s="26">
        <f>D6*G6</f>
        <v>0</v>
      </c>
      <c r="K6" s="25">
        <f>D6*H6</f>
        <v>0</v>
      </c>
      <c r="L6" s="51">
        <f>I6+J6+K6</f>
        <v>0</v>
      </c>
    </row>
    <row r="7" spans="1:12" ht="42" customHeight="1" x14ac:dyDescent="0.2">
      <c r="A7" s="19">
        <v>4</v>
      </c>
      <c r="B7" s="17" t="s">
        <v>41</v>
      </c>
      <c r="C7" s="3" t="s">
        <v>42</v>
      </c>
      <c r="D7" s="21">
        <v>84</v>
      </c>
      <c r="E7" s="22" t="s">
        <v>43</v>
      </c>
      <c r="F7" s="24"/>
      <c r="G7" s="24"/>
      <c r="H7" s="21"/>
      <c r="I7" s="26">
        <f>D7*F7</f>
        <v>0</v>
      </c>
      <c r="J7" s="26">
        <f>D7*G7</f>
        <v>0</v>
      </c>
      <c r="K7" s="25">
        <f>D7*H7</f>
        <v>0</v>
      </c>
      <c r="L7" s="51">
        <f>I7+J7+K7</f>
        <v>0</v>
      </c>
    </row>
    <row r="8" spans="1:12" ht="39.950000000000003" customHeight="1" x14ac:dyDescent="0.2">
      <c r="A8" s="19">
        <v>5</v>
      </c>
      <c r="B8" s="20" t="s">
        <v>44</v>
      </c>
      <c r="C8" s="14" t="s">
        <v>45</v>
      </c>
      <c r="D8" s="21">
        <v>1</v>
      </c>
      <c r="E8" s="23" t="s">
        <v>46</v>
      </c>
      <c r="F8" s="24"/>
      <c r="G8" s="24"/>
      <c r="H8" s="21"/>
      <c r="I8" s="26">
        <f>D8*F8</f>
        <v>0</v>
      </c>
      <c r="J8" s="26">
        <f>D8*G8</f>
        <v>0</v>
      </c>
      <c r="K8" s="25">
        <f>D8*H8</f>
        <v>0</v>
      </c>
      <c r="L8" s="51">
        <f>I8+J8+K8</f>
        <v>0</v>
      </c>
    </row>
    <row r="9" spans="1:12" ht="27.95" customHeight="1" x14ac:dyDescent="0.2">
      <c r="A9" s="27">
        <v>6</v>
      </c>
      <c r="B9" s="17" t="s">
        <v>47</v>
      </c>
      <c r="C9" s="14" t="s">
        <v>48</v>
      </c>
      <c r="D9" s="18">
        <v>15</v>
      </c>
      <c r="E9" s="15" t="s">
        <v>40</v>
      </c>
      <c r="F9" s="24"/>
      <c r="G9" s="24"/>
      <c r="H9" s="21"/>
      <c r="I9" s="26">
        <f>D9*F9</f>
        <v>0</v>
      </c>
      <c r="J9" s="26">
        <f>D9*G9</f>
        <v>0</v>
      </c>
      <c r="K9" s="25">
        <f>D9*H9</f>
        <v>0</v>
      </c>
      <c r="L9" s="51">
        <f>I9+J9+K9</f>
        <v>0</v>
      </c>
    </row>
    <row r="10" spans="1:12" ht="27.95" customHeight="1" x14ac:dyDescent="0.2">
      <c r="A10" s="27">
        <v>7</v>
      </c>
      <c r="B10" s="17" t="s">
        <v>49</v>
      </c>
      <c r="C10" s="14" t="s">
        <v>50</v>
      </c>
      <c r="D10" s="18">
        <v>15</v>
      </c>
      <c r="E10" s="15" t="s">
        <v>40</v>
      </c>
      <c r="F10" s="24"/>
      <c r="G10" s="24"/>
      <c r="H10" s="21"/>
      <c r="I10" s="26">
        <f>D10*F10</f>
        <v>0</v>
      </c>
      <c r="J10" s="26">
        <f>D10*G10</f>
        <v>0</v>
      </c>
      <c r="K10" s="25">
        <f>D10*H10</f>
        <v>0</v>
      </c>
      <c r="L10" s="51">
        <f>I10+J10+K10</f>
        <v>0</v>
      </c>
    </row>
    <row r="11" spans="1:12" ht="68.099999999999994" customHeight="1" x14ac:dyDescent="0.2">
      <c r="A11" s="19">
        <v>8</v>
      </c>
      <c r="B11" s="20" t="s">
        <v>51</v>
      </c>
      <c r="C11" s="3" t="s">
        <v>52</v>
      </c>
      <c r="D11" s="21">
        <v>15</v>
      </c>
      <c r="E11" s="28" t="s">
        <v>40</v>
      </c>
      <c r="F11" s="24"/>
      <c r="G11" s="24"/>
      <c r="H11" s="21"/>
      <c r="I11" s="26">
        <f>D11*F11</f>
        <v>0</v>
      </c>
      <c r="J11" s="26">
        <f>D11*G11</f>
        <v>0</v>
      </c>
      <c r="K11" s="25">
        <f>D11*H11</f>
        <v>0</v>
      </c>
      <c r="L11" s="51">
        <f>I11+J11+K11</f>
        <v>0</v>
      </c>
    </row>
    <row r="12" spans="1:12" ht="59.1" customHeight="1" x14ac:dyDescent="0.2">
      <c r="A12" s="19">
        <v>9</v>
      </c>
      <c r="B12" s="20" t="s">
        <v>53</v>
      </c>
      <c r="C12" s="3" t="s">
        <v>54</v>
      </c>
      <c r="D12" s="21">
        <v>15</v>
      </c>
      <c r="E12" s="28" t="s">
        <v>40</v>
      </c>
      <c r="F12" s="24"/>
      <c r="G12" s="24"/>
      <c r="H12" s="21"/>
      <c r="I12" s="26">
        <f>D12*F12</f>
        <v>0</v>
      </c>
      <c r="J12" s="26">
        <f>D12*G12</f>
        <v>0</v>
      </c>
      <c r="K12" s="25">
        <f>D12*H12</f>
        <v>0</v>
      </c>
      <c r="L12" s="51">
        <f>I12+J12+K12</f>
        <v>0</v>
      </c>
    </row>
    <row r="13" spans="1:12" ht="51" customHeight="1" x14ac:dyDescent="0.2">
      <c r="A13" s="29">
        <v>10</v>
      </c>
      <c r="B13" s="20" t="s">
        <v>55</v>
      </c>
      <c r="C13" s="3" t="s">
        <v>56</v>
      </c>
      <c r="D13" s="21">
        <v>32</v>
      </c>
      <c r="E13" s="28" t="s">
        <v>40</v>
      </c>
      <c r="F13" s="24"/>
      <c r="G13" s="24"/>
      <c r="H13" s="21"/>
      <c r="I13" s="26">
        <f>D13*F13</f>
        <v>0</v>
      </c>
      <c r="J13" s="26">
        <f>D13*G13</f>
        <v>0</v>
      </c>
      <c r="K13" s="25">
        <f>D13*H13</f>
        <v>0</v>
      </c>
      <c r="L13" s="51">
        <f>I13+J13+K13</f>
        <v>0</v>
      </c>
    </row>
    <row r="14" spans="1:12" ht="36.950000000000003" customHeight="1" x14ac:dyDescent="0.2">
      <c r="A14" s="29">
        <v>11</v>
      </c>
      <c r="B14" s="17" t="s">
        <v>57</v>
      </c>
      <c r="C14" s="14" t="s">
        <v>58</v>
      </c>
      <c r="D14" s="21">
        <v>6</v>
      </c>
      <c r="E14" s="23" t="s">
        <v>46</v>
      </c>
      <c r="F14" s="24"/>
      <c r="G14" s="24"/>
      <c r="H14" s="21"/>
      <c r="I14" s="26">
        <f>D14*F14</f>
        <v>0</v>
      </c>
      <c r="J14" s="26">
        <f>D14*G14</f>
        <v>0</v>
      </c>
      <c r="K14" s="25">
        <f>D14*H14</f>
        <v>0</v>
      </c>
      <c r="L14" s="51">
        <f>I14+J14+K14</f>
        <v>0</v>
      </c>
    </row>
    <row r="15" spans="1:12" ht="42" customHeight="1" x14ac:dyDescent="0.2">
      <c r="A15" s="29">
        <v>12</v>
      </c>
      <c r="B15" s="17" t="s">
        <v>59</v>
      </c>
      <c r="C15" s="3" t="s">
        <v>60</v>
      </c>
      <c r="D15" s="21">
        <v>2</v>
      </c>
      <c r="E15" s="23" t="s">
        <v>46</v>
      </c>
      <c r="F15" s="24"/>
      <c r="G15" s="24"/>
      <c r="H15" s="21"/>
      <c r="I15" s="26">
        <f>D15*F15</f>
        <v>0</v>
      </c>
      <c r="J15" s="26">
        <f>D15*G15</f>
        <v>0</v>
      </c>
      <c r="K15" s="25">
        <f>D15*H15</f>
        <v>0</v>
      </c>
      <c r="L15" s="51">
        <f>I15+J15+K15</f>
        <v>0</v>
      </c>
    </row>
    <row r="16" spans="1:12" ht="54" x14ac:dyDescent="0.2">
      <c r="A16" s="29">
        <v>13</v>
      </c>
      <c r="B16" s="20" t="s">
        <v>61</v>
      </c>
      <c r="C16" s="14" t="s">
        <v>62</v>
      </c>
      <c r="D16" s="21">
        <v>257.60000000000002</v>
      </c>
      <c r="E16" s="22" t="s">
        <v>31</v>
      </c>
      <c r="F16" s="24"/>
      <c r="G16" s="24"/>
      <c r="H16" s="21"/>
      <c r="I16" s="26">
        <f>D16*F16</f>
        <v>0</v>
      </c>
      <c r="J16" s="26">
        <f>D16*G16</f>
        <v>0</v>
      </c>
      <c r="K16" s="25">
        <f>D16*H16</f>
        <v>0</v>
      </c>
      <c r="L16" s="51">
        <f>I16+J16+K16</f>
        <v>0</v>
      </c>
    </row>
    <row r="17" spans="1:12" ht="31.5" x14ac:dyDescent="0.2">
      <c r="A17" s="16">
        <v>14</v>
      </c>
      <c r="B17" s="17" t="s">
        <v>63</v>
      </c>
      <c r="C17" s="14" t="s">
        <v>64</v>
      </c>
      <c r="D17" s="18">
        <v>78.3</v>
      </c>
      <c r="E17" s="3" t="s">
        <v>31</v>
      </c>
      <c r="F17" s="24"/>
      <c r="G17" s="24"/>
      <c r="H17" s="21"/>
      <c r="I17" s="26">
        <f>D17*F17</f>
        <v>0</v>
      </c>
      <c r="J17" s="26">
        <f>D17*G17</f>
        <v>0</v>
      </c>
      <c r="K17" s="25">
        <f>D17*H17</f>
        <v>0</v>
      </c>
      <c r="L17" s="51">
        <f>I17+J17+K17</f>
        <v>0</v>
      </c>
    </row>
    <row r="18" spans="1:12" x14ac:dyDescent="0.2">
      <c r="A18" s="43" t="s">
        <v>32</v>
      </c>
      <c r="B18" s="44"/>
      <c r="C18" s="45"/>
      <c r="D18" s="3"/>
      <c r="E18" s="3"/>
      <c r="F18" s="3"/>
      <c r="G18" s="3"/>
      <c r="H18" s="3"/>
      <c r="I18" s="49">
        <f t="shared" ref="I18:K18" si="0">SUM(I4:I17)</f>
        <v>0</v>
      </c>
      <c r="J18" s="49">
        <f t="shared" si="0"/>
        <v>0</v>
      </c>
      <c r="K18" s="49">
        <f t="shared" si="0"/>
        <v>0</v>
      </c>
      <c r="L18" s="49">
        <f>SUM(L4:L17)</f>
        <v>0</v>
      </c>
    </row>
  </sheetData>
  <mergeCells count="2">
    <mergeCell ref="A1:L1"/>
    <mergeCell ref="A18:C18"/>
  </mergeCells>
  <pageMargins left="0.7" right="0.7" top="0.75" bottom="0.75" header="0.3" footer="0.3"/>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1"/>
  <sheetViews>
    <sheetView view="pageBreakPreview" zoomScale="60" zoomScaleNormal="130" workbookViewId="0">
      <selection activeCell="L24" sqref="L24"/>
    </sheetView>
  </sheetViews>
  <sheetFormatPr defaultRowHeight="12.75" x14ac:dyDescent="0.2"/>
  <cols>
    <col min="1" max="1" width="2.83203125" customWidth="1"/>
    <col min="2" max="2" width="5.33203125" customWidth="1"/>
    <col min="3" max="3" width="31.33203125" customWidth="1"/>
    <col min="4" max="4" width="7.1640625" customWidth="1"/>
    <col min="5" max="5" width="4.1640625" customWidth="1"/>
    <col min="6" max="6" width="9.33203125" customWidth="1"/>
    <col min="7" max="7" width="10" customWidth="1"/>
    <col min="8" max="8" width="7.83203125" customWidth="1"/>
    <col min="9" max="9" width="10.5" customWidth="1"/>
    <col min="10" max="10" width="12" customWidth="1"/>
    <col min="11" max="11" width="10.1640625" customWidth="1"/>
    <col min="12" max="12" width="11.5" customWidth="1"/>
  </cols>
  <sheetData>
    <row r="1" spans="1:12" ht="15.95" customHeight="1" x14ac:dyDescent="0.2">
      <c r="A1" s="40" t="s">
        <v>65</v>
      </c>
      <c r="B1" s="41"/>
      <c r="C1" s="41"/>
      <c r="D1" s="41"/>
      <c r="E1" s="41"/>
      <c r="F1" s="41"/>
      <c r="G1" s="41"/>
      <c r="H1" s="41"/>
      <c r="I1" s="41"/>
      <c r="J1" s="41"/>
      <c r="K1" s="41"/>
      <c r="L1" s="42"/>
    </row>
    <row r="2" spans="1:12" ht="33.950000000000003" customHeight="1" x14ac:dyDescent="0.2">
      <c r="A2" s="12" t="s">
        <v>0</v>
      </c>
      <c r="B2" s="13" t="s">
        <v>18</v>
      </c>
      <c r="C2" s="1" t="s">
        <v>19</v>
      </c>
      <c r="D2" s="2" t="s">
        <v>2</v>
      </c>
      <c r="E2" s="2" t="s">
        <v>3</v>
      </c>
      <c r="F2" s="12" t="s">
        <v>20</v>
      </c>
      <c r="G2" s="12" t="s">
        <v>21</v>
      </c>
      <c r="H2" s="2" t="s">
        <v>22</v>
      </c>
      <c r="I2" s="12" t="s">
        <v>23</v>
      </c>
      <c r="J2" s="12" t="s">
        <v>24</v>
      </c>
      <c r="K2" s="2" t="s">
        <v>25</v>
      </c>
      <c r="L2" s="12" t="s">
        <v>26</v>
      </c>
    </row>
    <row r="3" spans="1:12" ht="9" customHeight="1" x14ac:dyDescent="0.2">
      <c r="A3" s="3"/>
      <c r="B3" s="3"/>
      <c r="C3" s="3"/>
      <c r="D3" s="3"/>
      <c r="E3" s="3"/>
      <c r="F3" s="14" t="s">
        <v>27</v>
      </c>
      <c r="G3" s="14" t="s">
        <v>27</v>
      </c>
      <c r="H3" s="14" t="s">
        <v>27</v>
      </c>
      <c r="I3" s="15" t="s">
        <v>28</v>
      </c>
      <c r="J3" s="15" t="s">
        <v>28</v>
      </c>
      <c r="K3" s="15" t="s">
        <v>28</v>
      </c>
      <c r="L3" s="15" t="s">
        <v>28</v>
      </c>
    </row>
    <row r="4" spans="1:12" ht="51" customHeight="1" x14ac:dyDescent="0.2">
      <c r="A4" s="19">
        <v>1</v>
      </c>
      <c r="B4" s="20" t="s">
        <v>34</v>
      </c>
      <c r="C4" s="3" t="s">
        <v>35</v>
      </c>
      <c r="D4" s="21">
        <v>76.64</v>
      </c>
      <c r="E4" s="22" t="s">
        <v>31</v>
      </c>
      <c r="F4" s="24"/>
      <c r="G4" s="24"/>
      <c r="H4" s="21"/>
      <c r="I4" s="54">
        <f>D4*F4</f>
        <v>0</v>
      </c>
      <c r="J4" s="54">
        <f>D4*G4</f>
        <v>0</v>
      </c>
      <c r="K4" s="55">
        <f>D4*H4</f>
        <v>0</v>
      </c>
      <c r="L4" s="56">
        <f>I4+J4+K4</f>
        <v>0</v>
      </c>
    </row>
    <row r="5" spans="1:12" ht="27.95" customHeight="1" x14ac:dyDescent="0.2">
      <c r="A5" s="27">
        <v>2</v>
      </c>
      <c r="B5" s="17" t="s">
        <v>36</v>
      </c>
      <c r="C5" s="14" t="s">
        <v>37</v>
      </c>
      <c r="D5" s="18">
        <v>20.29</v>
      </c>
      <c r="E5" s="3" t="s">
        <v>31</v>
      </c>
      <c r="F5" s="24"/>
      <c r="G5" s="24"/>
      <c r="H5" s="21"/>
      <c r="I5" s="54">
        <f>D5*F5</f>
        <v>0</v>
      </c>
      <c r="J5" s="54">
        <f>D5*G5</f>
        <v>0</v>
      </c>
      <c r="K5" s="55">
        <f>D5*H5</f>
        <v>0</v>
      </c>
      <c r="L5" s="56">
        <f>I5+J5+K5</f>
        <v>0</v>
      </c>
    </row>
    <row r="6" spans="1:12" ht="42" customHeight="1" x14ac:dyDescent="0.2">
      <c r="A6" s="19">
        <v>3</v>
      </c>
      <c r="B6" s="17" t="s">
        <v>41</v>
      </c>
      <c r="C6" s="3" t="s">
        <v>42</v>
      </c>
      <c r="D6" s="21">
        <v>45.08</v>
      </c>
      <c r="E6" s="22" t="s">
        <v>43</v>
      </c>
      <c r="F6" s="24"/>
      <c r="G6" s="24"/>
      <c r="H6" s="21"/>
      <c r="I6" s="54">
        <f>D6*F6</f>
        <v>0</v>
      </c>
      <c r="J6" s="54">
        <f>D6*G6</f>
        <v>0</v>
      </c>
      <c r="K6" s="55">
        <f>D6*H6</f>
        <v>0</v>
      </c>
      <c r="L6" s="56">
        <f>I6+J6+K6</f>
        <v>0</v>
      </c>
    </row>
    <row r="7" spans="1:12" ht="51" customHeight="1" x14ac:dyDescent="0.2">
      <c r="A7" s="19">
        <v>4</v>
      </c>
      <c r="B7" s="20" t="s">
        <v>55</v>
      </c>
      <c r="C7" s="3" t="s">
        <v>56</v>
      </c>
      <c r="D7" s="21">
        <v>2</v>
      </c>
      <c r="E7" s="30" t="s">
        <v>66</v>
      </c>
      <c r="F7" s="24"/>
      <c r="G7" s="24"/>
      <c r="H7" s="21"/>
      <c r="I7" s="54">
        <f>D7*F7</f>
        <v>0</v>
      </c>
      <c r="J7" s="54">
        <f>D7*G7</f>
        <v>0</v>
      </c>
      <c r="K7" s="55">
        <f>D7*H7</f>
        <v>0</v>
      </c>
      <c r="L7" s="56">
        <f>I7+J7+K7</f>
        <v>0</v>
      </c>
    </row>
    <row r="8" spans="1:12" ht="23.1" customHeight="1" x14ac:dyDescent="0.2">
      <c r="A8" s="27">
        <v>5</v>
      </c>
      <c r="B8" s="20" t="s">
        <v>44</v>
      </c>
      <c r="C8" s="14" t="s">
        <v>67</v>
      </c>
      <c r="D8" s="18">
        <v>35</v>
      </c>
      <c r="E8" s="14" t="s">
        <v>46</v>
      </c>
      <c r="F8" s="24"/>
      <c r="G8" s="24"/>
      <c r="H8" s="21"/>
      <c r="I8" s="54">
        <f>D8*F8</f>
        <v>0</v>
      </c>
      <c r="J8" s="54">
        <f>D8*G8</f>
        <v>0</v>
      </c>
      <c r="K8" s="55">
        <f>D8*H8</f>
        <v>0</v>
      </c>
      <c r="L8" s="56">
        <f>I8+J8+K8</f>
        <v>0</v>
      </c>
    </row>
    <row r="9" spans="1:12" ht="59.1" customHeight="1" x14ac:dyDescent="0.2">
      <c r="A9" s="19">
        <v>6</v>
      </c>
      <c r="B9" s="20" t="s">
        <v>61</v>
      </c>
      <c r="C9" s="14" t="s">
        <v>62</v>
      </c>
      <c r="D9" s="21">
        <v>49.59</v>
      </c>
      <c r="E9" s="22" t="s">
        <v>31</v>
      </c>
      <c r="F9" s="24"/>
      <c r="G9" s="24"/>
      <c r="H9" s="21"/>
      <c r="I9" s="54">
        <f>D9*F9</f>
        <v>0</v>
      </c>
      <c r="J9" s="54">
        <f>D9*G9</f>
        <v>0</v>
      </c>
      <c r="K9" s="55">
        <f>D9*H9</f>
        <v>0</v>
      </c>
      <c r="L9" s="56">
        <f>I9+J9+K9</f>
        <v>0</v>
      </c>
    </row>
    <row r="10" spans="1:12" ht="27.95" customHeight="1" x14ac:dyDescent="0.2">
      <c r="A10" s="27">
        <v>7</v>
      </c>
      <c r="B10" s="17" t="s">
        <v>63</v>
      </c>
      <c r="C10" s="14" t="s">
        <v>64</v>
      </c>
      <c r="D10" s="18">
        <v>23.36</v>
      </c>
      <c r="E10" s="3" t="s">
        <v>31</v>
      </c>
      <c r="F10" s="24"/>
      <c r="G10" s="24"/>
      <c r="H10" s="21"/>
      <c r="I10" s="54">
        <f>D10*F10</f>
        <v>0</v>
      </c>
      <c r="J10" s="54">
        <f>D10*G10</f>
        <v>0</v>
      </c>
      <c r="K10" s="55">
        <f>D10*H10</f>
        <v>0</v>
      </c>
      <c r="L10" s="56">
        <f>I10+J10+K10</f>
        <v>0</v>
      </c>
    </row>
    <row r="11" spans="1:12" ht="15.95" customHeight="1" x14ac:dyDescent="0.2">
      <c r="A11" s="43" t="s">
        <v>32</v>
      </c>
      <c r="B11" s="44"/>
      <c r="C11" s="45"/>
      <c r="D11" s="3"/>
      <c r="E11" s="3"/>
      <c r="F11" s="3"/>
      <c r="G11" s="3"/>
      <c r="H11" s="3"/>
      <c r="I11" s="52">
        <f t="shared" ref="I11:K11" si="0">SUM(I4:I10)</f>
        <v>0</v>
      </c>
      <c r="J11" s="52">
        <f t="shared" si="0"/>
        <v>0</v>
      </c>
      <c r="K11" s="52">
        <f t="shared" si="0"/>
        <v>0</v>
      </c>
      <c r="L11" s="52">
        <f>SUM(L4:L10)</f>
        <v>0</v>
      </c>
    </row>
  </sheetData>
  <mergeCells count="2">
    <mergeCell ref="A1:L1"/>
    <mergeCell ref="A11:C11"/>
  </mergeCells>
  <pageMargins left="0.7" right="0.7" top="0.75" bottom="0.75" header="0.3" footer="0.3"/>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1"/>
  <sheetViews>
    <sheetView view="pageBreakPreview" zoomScale="60" zoomScaleNormal="130" workbookViewId="0">
      <selection activeCell="L24" sqref="L24"/>
    </sheetView>
  </sheetViews>
  <sheetFormatPr defaultRowHeight="12.75" x14ac:dyDescent="0.2"/>
  <cols>
    <col min="1" max="1" width="2.83203125" customWidth="1"/>
    <col min="2" max="2" width="5.33203125" customWidth="1"/>
    <col min="3" max="3" width="31.33203125" customWidth="1"/>
    <col min="4" max="4" width="7.1640625" customWidth="1"/>
    <col min="5" max="5" width="4.1640625" customWidth="1"/>
    <col min="6" max="6" width="9.33203125" customWidth="1"/>
    <col min="7" max="7" width="10" customWidth="1"/>
    <col min="8" max="8" width="7.83203125" customWidth="1"/>
    <col min="9" max="9" width="10.5" customWidth="1"/>
    <col min="10" max="10" width="12" customWidth="1"/>
    <col min="11" max="11" width="10.1640625" customWidth="1"/>
    <col min="12" max="12" width="11.5" customWidth="1"/>
  </cols>
  <sheetData>
    <row r="1" spans="1:12" ht="15.95" customHeight="1" x14ac:dyDescent="0.2">
      <c r="A1" s="40" t="s">
        <v>68</v>
      </c>
      <c r="B1" s="41"/>
      <c r="C1" s="41"/>
      <c r="D1" s="41"/>
      <c r="E1" s="41"/>
      <c r="F1" s="41"/>
      <c r="G1" s="41"/>
      <c r="H1" s="41"/>
      <c r="I1" s="41"/>
      <c r="J1" s="41"/>
      <c r="K1" s="41"/>
      <c r="L1" s="42"/>
    </row>
    <row r="2" spans="1:12" ht="33.950000000000003" customHeight="1" x14ac:dyDescent="0.2">
      <c r="A2" s="12" t="s">
        <v>0</v>
      </c>
      <c r="B2" s="13" t="s">
        <v>18</v>
      </c>
      <c r="C2" s="1" t="s">
        <v>19</v>
      </c>
      <c r="D2" s="2" t="s">
        <v>2</v>
      </c>
      <c r="E2" s="2" t="s">
        <v>3</v>
      </c>
      <c r="F2" s="12" t="s">
        <v>20</v>
      </c>
      <c r="G2" s="12" t="s">
        <v>21</v>
      </c>
      <c r="H2" s="2" t="s">
        <v>22</v>
      </c>
      <c r="I2" s="12" t="s">
        <v>23</v>
      </c>
      <c r="J2" s="12" t="s">
        <v>24</v>
      </c>
      <c r="K2" s="2" t="s">
        <v>25</v>
      </c>
      <c r="L2" s="12" t="s">
        <v>26</v>
      </c>
    </row>
    <row r="3" spans="1:12" ht="9" customHeight="1" x14ac:dyDescent="0.2">
      <c r="A3" s="3"/>
      <c r="B3" s="3"/>
      <c r="C3" s="3"/>
      <c r="D3" s="3"/>
      <c r="E3" s="3"/>
      <c r="F3" s="14" t="s">
        <v>27</v>
      </c>
      <c r="G3" s="14" t="s">
        <v>27</v>
      </c>
      <c r="H3" s="14" t="s">
        <v>27</v>
      </c>
      <c r="I3" s="15" t="s">
        <v>28</v>
      </c>
      <c r="J3" s="15" t="s">
        <v>28</v>
      </c>
      <c r="K3" s="15" t="s">
        <v>28</v>
      </c>
      <c r="L3" s="15" t="s">
        <v>28</v>
      </c>
    </row>
    <row r="4" spans="1:12" ht="42" customHeight="1" x14ac:dyDescent="0.2">
      <c r="A4" s="19">
        <v>1</v>
      </c>
      <c r="B4" s="17" t="s">
        <v>69</v>
      </c>
      <c r="C4" s="14" t="s">
        <v>70</v>
      </c>
      <c r="D4" s="21">
        <v>9.6</v>
      </c>
      <c r="E4" s="22" t="s">
        <v>31</v>
      </c>
      <c r="F4" s="24"/>
      <c r="G4" s="24"/>
      <c r="H4" s="21"/>
      <c r="I4" s="54">
        <f>D4*F4</f>
        <v>0</v>
      </c>
      <c r="J4" s="54">
        <f>D4*G4</f>
        <v>0</v>
      </c>
      <c r="K4" s="55">
        <f>D4*H4</f>
        <v>0</v>
      </c>
      <c r="L4" s="56">
        <f>I4+J4+K4</f>
        <v>0</v>
      </c>
    </row>
    <row r="5" spans="1:12" ht="33.950000000000003" customHeight="1" x14ac:dyDescent="0.2">
      <c r="A5" s="19">
        <v>2</v>
      </c>
      <c r="B5" s="17" t="s">
        <v>71</v>
      </c>
      <c r="C5" s="14" t="s">
        <v>72</v>
      </c>
      <c r="D5" s="21">
        <v>1.2</v>
      </c>
      <c r="E5" s="3" t="s">
        <v>31</v>
      </c>
      <c r="F5" s="24"/>
      <c r="G5" s="24"/>
      <c r="H5" s="21"/>
      <c r="I5" s="54">
        <f>D5*F5</f>
        <v>0</v>
      </c>
      <c r="J5" s="54">
        <f>D5*G5</f>
        <v>0</v>
      </c>
      <c r="K5" s="55">
        <f>D5*H5</f>
        <v>0</v>
      </c>
      <c r="L5" s="56">
        <f>I5+J5+K5</f>
        <v>0</v>
      </c>
    </row>
    <row r="6" spans="1:12" ht="51" customHeight="1" x14ac:dyDescent="0.2">
      <c r="A6" s="19">
        <v>3</v>
      </c>
      <c r="B6" s="20" t="s">
        <v>55</v>
      </c>
      <c r="C6" s="3" t="s">
        <v>56</v>
      </c>
      <c r="D6" s="21">
        <v>20</v>
      </c>
      <c r="E6" s="28" t="s">
        <v>40</v>
      </c>
      <c r="F6" s="24"/>
      <c r="G6" s="24"/>
      <c r="H6" s="21"/>
      <c r="I6" s="54">
        <f>D6*F6</f>
        <v>0</v>
      </c>
      <c r="J6" s="54">
        <f>D6*G6</f>
        <v>0</v>
      </c>
      <c r="K6" s="55">
        <f>D6*H6</f>
        <v>0</v>
      </c>
      <c r="L6" s="56">
        <f>I6+J6+K6</f>
        <v>0</v>
      </c>
    </row>
    <row r="7" spans="1:12" ht="33.950000000000003" customHeight="1" x14ac:dyDescent="0.2">
      <c r="A7" s="19">
        <v>4</v>
      </c>
      <c r="B7" s="17" t="s">
        <v>73</v>
      </c>
      <c r="C7" s="3" t="s">
        <v>74</v>
      </c>
      <c r="D7" s="21">
        <v>4</v>
      </c>
      <c r="E7" s="23" t="s">
        <v>46</v>
      </c>
      <c r="F7" s="24"/>
      <c r="G7" s="24"/>
      <c r="H7" s="21"/>
      <c r="I7" s="54">
        <f>D7*F7</f>
        <v>0</v>
      </c>
      <c r="J7" s="54">
        <f>D7*G7</f>
        <v>0</v>
      </c>
      <c r="K7" s="55">
        <f>D7*H7</f>
        <v>0</v>
      </c>
      <c r="L7" s="56">
        <f>I7+J7+K7</f>
        <v>0</v>
      </c>
    </row>
    <row r="8" spans="1:12" ht="42" customHeight="1" x14ac:dyDescent="0.2">
      <c r="A8" s="19">
        <v>5</v>
      </c>
      <c r="B8" s="17" t="s">
        <v>59</v>
      </c>
      <c r="C8" s="3" t="s">
        <v>60</v>
      </c>
      <c r="D8" s="21">
        <v>2</v>
      </c>
      <c r="E8" s="23" t="s">
        <v>46</v>
      </c>
      <c r="F8" s="24"/>
      <c r="G8" s="24"/>
      <c r="H8" s="21"/>
      <c r="I8" s="54">
        <f>D8*F8</f>
        <v>0</v>
      </c>
      <c r="J8" s="54">
        <f>D8*G8</f>
        <v>0</v>
      </c>
      <c r="K8" s="55">
        <f>D8*H8</f>
        <v>0</v>
      </c>
      <c r="L8" s="56">
        <f>I8+J8+K8</f>
        <v>0</v>
      </c>
    </row>
    <row r="9" spans="1:12" ht="59.1" customHeight="1" x14ac:dyDescent="0.2">
      <c r="A9" s="19">
        <v>6</v>
      </c>
      <c r="B9" s="20" t="s">
        <v>61</v>
      </c>
      <c r="C9" s="14" t="s">
        <v>62</v>
      </c>
      <c r="D9" s="21">
        <v>8.4</v>
      </c>
      <c r="E9" s="22" t="s">
        <v>31</v>
      </c>
      <c r="F9" s="24"/>
      <c r="G9" s="24"/>
      <c r="H9" s="21"/>
      <c r="I9" s="54">
        <f>D9*F9</f>
        <v>0</v>
      </c>
      <c r="J9" s="54">
        <f>D9*G9</f>
        <v>0</v>
      </c>
      <c r="K9" s="55">
        <f>D9*H9</f>
        <v>0</v>
      </c>
      <c r="L9" s="56">
        <f>I9+J9+K9</f>
        <v>0</v>
      </c>
    </row>
    <row r="10" spans="1:12" ht="24.95" customHeight="1" x14ac:dyDescent="0.2">
      <c r="A10" s="27">
        <v>7</v>
      </c>
      <c r="B10" s="17" t="s">
        <v>75</v>
      </c>
      <c r="C10" s="14" t="s">
        <v>64</v>
      </c>
      <c r="D10" s="18">
        <v>1.2</v>
      </c>
      <c r="E10" s="3" t="s">
        <v>31</v>
      </c>
      <c r="F10" s="24"/>
      <c r="G10" s="24"/>
      <c r="H10" s="21"/>
      <c r="I10" s="54">
        <f>D10*F10</f>
        <v>0</v>
      </c>
      <c r="J10" s="54">
        <f>D10*G10</f>
        <v>0</v>
      </c>
      <c r="K10" s="55">
        <f>D10*H10</f>
        <v>0</v>
      </c>
      <c r="L10" s="56">
        <f>I10+J10+K10</f>
        <v>0</v>
      </c>
    </row>
    <row r="11" spans="1:12" ht="15.95" customHeight="1" x14ac:dyDescent="0.2">
      <c r="A11" s="46" t="s">
        <v>8</v>
      </c>
      <c r="B11" s="47"/>
      <c r="C11" s="48"/>
      <c r="D11" s="3"/>
      <c r="E11" s="3"/>
      <c r="F11" s="3"/>
      <c r="G11" s="3"/>
      <c r="H11" s="3"/>
      <c r="I11" s="52">
        <f t="shared" ref="I11:K11" si="0">SUM(I4:I10)</f>
        <v>0</v>
      </c>
      <c r="J11" s="52">
        <f t="shared" si="0"/>
        <v>0</v>
      </c>
      <c r="K11" s="52">
        <f t="shared" si="0"/>
        <v>0</v>
      </c>
      <c r="L11" s="52">
        <f>SUM(L4:L10)</f>
        <v>0</v>
      </c>
    </row>
  </sheetData>
  <mergeCells count="2">
    <mergeCell ref="A1:L1"/>
    <mergeCell ref="A11:C11"/>
  </mergeCells>
  <pageMargins left="0.7" right="0.7" top="0.75" bottom="0.75" header="0.3" footer="0.3"/>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6"/>
  <sheetViews>
    <sheetView tabSelected="1" view="pageBreakPreview" zoomScale="60" zoomScaleNormal="175" workbookViewId="0">
      <selection activeCell="L24" sqref="L24"/>
    </sheetView>
  </sheetViews>
  <sheetFormatPr defaultRowHeight="12.75" x14ac:dyDescent="0.2"/>
  <cols>
    <col min="1" max="1" width="2.83203125" customWidth="1"/>
    <col min="2" max="2" width="5.33203125" customWidth="1"/>
    <col min="3" max="3" width="31.33203125" customWidth="1"/>
    <col min="4" max="4" width="7.1640625" customWidth="1"/>
    <col min="5" max="5" width="4.1640625" customWidth="1"/>
    <col min="6" max="6" width="9.33203125" customWidth="1"/>
    <col min="7" max="7" width="10" customWidth="1"/>
    <col min="8" max="8" width="7.83203125" customWidth="1"/>
    <col min="9" max="9" width="10.5" customWidth="1"/>
    <col min="10" max="10" width="12" customWidth="1"/>
    <col min="11" max="11" width="10.1640625" customWidth="1"/>
    <col min="12" max="12" width="11.5" customWidth="1"/>
  </cols>
  <sheetData>
    <row r="1" spans="1:12" ht="15.95" customHeight="1" x14ac:dyDescent="0.2">
      <c r="A1" s="40" t="s">
        <v>76</v>
      </c>
      <c r="B1" s="41"/>
      <c r="C1" s="41"/>
      <c r="D1" s="41"/>
      <c r="E1" s="41"/>
      <c r="F1" s="41"/>
      <c r="G1" s="41"/>
      <c r="H1" s="41"/>
      <c r="I1" s="41"/>
      <c r="J1" s="41"/>
      <c r="K1" s="41"/>
      <c r="L1" s="42"/>
    </row>
    <row r="2" spans="1:12" ht="33.950000000000003" customHeight="1" x14ac:dyDescent="0.2">
      <c r="A2" s="12" t="s">
        <v>0</v>
      </c>
      <c r="B2" s="13" t="s">
        <v>18</v>
      </c>
      <c r="C2" s="1" t="s">
        <v>19</v>
      </c>
      <c r="D2" s="2" t="s">
        <v>2</v>
      </c>
      <c r="E2" s="2" t="s">
        <v>3</v>
      </c>
      <c r="F2" s="12" t="s">
        <v>20</v>
      </c>
      <c r="G2" s="12" t="s">
        <v>21</v>
      </c>
      <c r="H2" s="2" t="s">
        <v>22</v>
      </c>
      <c r="I2" s="12" t="s">
        <v>23</v>
      </c>
      <c r="J2" s="12" t="s">
        <v>24</v>
      </c>
      <c r="K2" s="2" t="s">
        <v>25</v>
      </c>
      <c r="L2" s="12" t="s">
        <v>26</v>
      </c>
    </row>
    <row r="3" spans="1:12" ht="9" customHeight="1" x14ac:dyDescent="0.2">
      <c r="A3" s="3"/>
      <c r="B3" s="3"/>
      <c r="C3" s="3"/>
      <c r="D3" s="3"/>
      <c r="E3" s="3"/>
      <c r="F3" s="14" t="s">
        <v>27</v>
      </c>
      <c r="G3" s="14" t="s">
        <v>27</v>
      </c>
      <c r="H3" s="14" t="s">
        <v>27</v>
      </c>
      <c r="I3" s="15" t="s">
        <v>28</v>
      </c>
      <c r="J3" s="15" t="s">
        <v>28</v>
      </c>
      <c r="K3" s="15" t="s">
        <v>28</v>
      </c>
      <c r="L3" s="15" t="s">
        <v>28</v>
      </c>
    </row>
    <row r="4" spans="1:12" ht="45" x14ac:dyDescent="0.2">
      <c r="A4" s="29">
        <v>1</v>
      </c>
      <c r="B4" s="17" t="s">
        <v>77</v>
      </c>
      <c r="C4" s="3" t="s">
        <v>78</v>
      </c>
      <c r="D4" s="21">
        <v>280.5</v>
      </c>
      <c r="E4" s="22" t="s">
        <v>43</v>
      </c>
      <c r="F4" s="24"/>
      <c r="G4" s="24"/>
      <c r="H4" s="21"/>
      <c r="I4" s="54">
        <f>D4*F4</f>
        <v>0</v>
      </c>
      <c r="J4" s="54">
        <f>D4*G4</f>
        <v>0</v>
      </c>
      <c r="K4" s="55">
        <f>D4*H4</f>
        <v>0</v>
      </c>
      <c r="L4" s="56">
        <f>I4+J4+K4</f>
        <v>0</v>
      </c>
    </row>
    <row r="5" spans="1:12" ht="27.95" customHeight="1" x14ac:dyDescent="0.2">
      <c r="A5" s="16">
        <v>2</v>
      </c>
      <c r="B5" s="17" t="s">
        <v>79</v>
      </c>
      <c r="C5" s="14" t="s">
        <v>80</v>
      </c>
      <c r="D5" s="18">
        <v>280.5</v>
      </c>
      <c r="E5" s="3" t="s">
        <v>43</v>
      </c>
      <c r="F5" s="24"/>
      <c r="G5" s="24"/>
      <c r="H5" s="21"/>
      <c r="I5" s="54">
        <f>D5*F41</f>
        <v>0</v>
      </c>
      <c r="J5" s="54">
        <f>D5*G5</f>
        <v>0</v>
      </c>
      <c r="K5" s="55">
        <f>D5*H5</f>
        <v>0</v>
      </c>
      <c r="L5" s="56">
        <f>I5+J5+K5</f>
        <v>0</v>
      </c>
    </row>
    <row r="6" spans="1:12" ht="15.95" customHeight="1" x14ac:dyDescent="0.2">
      <c r="A6" s="46" t="s">
        <v>8</v>
      </c>
      <c r="B6" s="47"/>
      <c r="C6" s="48"/>
      <c r="D6" s="3"/>
      <c r="E6" s="3"/>
      <c r="F6" s="3"/>
      <c r="G6" s="3"/>
      <c r="H6" s="3"/>
      <c r="I6" s="53">
        <f t="shared" ref="I6:K6" si="0">SUM(I4:I5)</f>
        <v>0</v>
      </c>
      <c r="J6" s="53">
        <f t="shared" si="0"/>
        <v>0</v>
      </c>
      <c r="K6" s="53">
        <f t="shared" si="0"/>
        <v>0</v>
      </c>
      <c r="L6" s="53">
        <f>SUM(L4:L5)</f>
        <v>0</v>
      </c>
    </row>
  </sheetData>
  <mergeCells count="2">
    <mergeCell ref="A1:L1"/>
    <mergeCell ref="A6:C6"/>
  </mergeCells>
  <pageMargins left="0.7" right="0.7" top="0.75" bottom="0.75" header="0.3" footer="0.3"/>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6</vt:i4>
      </vt:variant>
    </vt:vector>
  </HeadingPairs>
  <TitlesOfParts>
    <vt:vector size="6" baseType="lpstr">
      <vt:lpstr>Összesítő</vt:lpstr>
      <vt:lpstr>Terepelőkészítés</vt:lpstr>
      <vt:lpstr>Biológiai tisztítóegység beépít</vt:lpstr>
      <vt:lpstr>Szikkasztómező kialakítás</vt:lpstr>
      <vt:lpstr>Vezeték építés</vt:lpstr>
      <vt:lpstr>Tereprendezés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Költség részletező Vadászház bővítés.xlsx</dc:title>
  <dc:creator>prowatech</dc:creator>
  <cp:lastModifiedBy>Kardos Zsolt</cp:lastModifiedBy>
  <cp:lastPrinted>2023-06-20T10:35:31Z</cp:lastPrinted>
  <dcterms:created xsi:type="dcterms:W3CDTF">2023-06-20T11:33:54Z</dcterms:created>
  <dcterms:modified xsi:type="dcterms:W3CDTF">2023-06-20T10:36:30Z</dcterms:modified>
</cp:coreProperties>
</file>